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30" windowWidth="15300" windowHeight="5340" tabRatio="889" activeTab="6"/>
  </bookViews>
  <sheets>
    <sheet name="Introduction" sheetId="1" r:id="rId1"/>
    <sheet name="Choix crit." sheetId="2" r:id="rId2"/>
    <sheet name="Grille" sheetId="3" r:id="rId3"/>
    <sheet name="Graphique1" sheetId="4" r:id="rId4"/>
    <sheet name="Option dom." sheetId="5" r:id="rId5"/>
    <sheet name="Graphique2" sheetId="6" r:id="rId6"/>
    <sheet name="Méthode de pondération" sheetId="7" r:id="rId7"/>
    <sheet name="Feuil4" sheetId="8" state="hidden" r:id="rId8"/>
  </sheets>
  <definedNames>
    <definedName name="Z_771FF78C_D949_11D3_99A7_00A0C9D5F1A3_.wvu.PrintArea" localSheetId="1" hidden="1">'Choix crit.'!$A$1:$D$61</definedName>
    <definedName name="Z_771FF78C_D949_11D3_99A7_00A0C9D5F1A3_.wvu.PrintArea" localSheetId="3" hidden="1">'Graphique1'!$A$1:$H$51</definedName>
    <definedName name="Z_771FF78C_D949_11D3_99A7_00A0C9D5F1A3_.wvu.PrintArea" localSheetId="5" hidden="1">'Graphique2'!$A$1:$H$55</definedName>
    <definedName name="Z_771FF78C_D949_11D3_99A7_00A0C9D5F1A3_.wvu.PrintArea" localSheetId="2" hidden="1">'Grille'!$A$1:$O$51</definedName>
    <definedName name="Z_771FF78C_D949_11D3_99A7_00A0C9D5F1A3_.wvu.PrintArea" localSheetId="6" hidden="1">'Méthode de pondération'!$A$1:$L$42</definedName>
    <definedName name="Z_771FF78C_D949_11D3_99A7_00A0C9D5F1A3_.wvu.PrintArea" localSheetId="4" hidden="1">'Option dom.'!$A$1:$F$47</definedName>
    <definedName name="_xlnm.Print_Area" localSheetId="1">'Choix crit.'!$A$1:$D$61</definedName>
    <definedName name="_xlnm.Print_Area" localSheetId="3">'Graphique1'!$A$1:$H$51</definedName>
    <definedName name="_xlnm.Print_Area" localSheetId="5">'Graphique2'!$A$1:$H$55</definedName>
    <definedName name="_xlnm.Print_Area" localSheetId="2">'Grille'!$A$1:$O$51</definedName>
    <definedName name="_xlnm.Print_Area" localSheetId="6">'Méthode de pondération'!$A$1:$L$42</definedName>
    <definedName name="_xlnm.Print_Area" localSheetId="4">'Option dom.'!$A$1:$F$47</definedName>
  </definedNames>
  <calcPr fullCalcOnLoad="1"/>
</workbook>
</file>

<file path=xl/comments2.xml><?xml version="1.0" encoding="utf-8"?>
<comments xmlns="http://schemas.openxmlformats.org/spreadsheetml/2006/main">
  <authors>
    <author>TRANSPORTS</author>
  </authors>
  <commentList>
    <comment ref="D22" authorId="0">
      <text>
        <r>
          <rPr>
            <sz val="8"/>
            <rFont val="Tahoma"/>
            <family val="0"/>
          </rPr>
          <t xml:space="preserve">Durée des travaux
</t>
        </r>
      </text>
    </comment>
    <comment ref="D24" authorId="0">
      <text>
        <r>
          <rPr>
            <sz val="8"/>
            <rFont val="Tahoma"/>
            <family val="0"/>
          </rPr>
          <t xml:space="preserve">Accotement,réparation,
etc
</t>
        </r>
      </text>
    </comment>
    <comment ref="D30" authorId="0">
      <text>
        <r>
          <rPr>
            <sz val="8"/>
            <rFont val="Tahoma"/>
            <family val="0"/>
          </rPr>
          <t xml:space="preserve">Cycle  chaussé lié à la technique
</t>
        </r>
      </text>
    </comment>
    <comment ref="D31" authorId="0">
      <text>
        <r>
          <rPr>
            <sz val="8"/>
            <rFont val="Tahoma"/>
            <family val="0"/>
          </rPr>
          <t>Préservation des ressources en matériaux,
banc d'emprunt</t>
        </r>
      </text>
    </comment>
    <comment ref="D32" authorId="0">
      <text>
        <r>
          <rPr>
            <sz val="8"/>
            <rFont val="Tahoma"/>
            <family val="0"/>
          </rPr>
          <t xml:space="preserve">Puits,source d'approvisionnement
</t>
        </r>
      </text>
    </comment>
    <comment ref="D40" authorId="0">
      <text>
        <r>
          <rPr>
            <sz val="8"/>
            <rFont val="Tahoma"/>
            <family val="0"/>
          </rPr>
          <t xml:space="preserve">Gestion des corridors
</t>
        </r>
      </text>
    </comment>
    <comment ref="D41" authorId="0">
      <text>
        <r>
          <rPr>
            <sz val="8"/>
            <rFont val="Tahoma"/>
            <family val="0"/>
          </rPr>
          <t xml:space="preserve">Dommages
</t>
        </r>
      </text>
    </comment>
    <comment ref="D43" authorId="0">
      <text>
        <r>
          <rPr>
            <sz val="8"/>
            <rFont val="Tahoma"/>
            <family val="0"/>
          </rPr>
          <t xml:space="preserve">Voisinage de la route
ex: émanation de poussières
</t>
        </r>
      </text>
    </comment>
    <comment ref="D47" authorId="0">
      <text>
        <r>
          <rPr>
            <sz val="8"/>
            <rFont val="Tahoma"/>
            <family val="0"/>
          </rPr>
          <t xml:space="preserve">Évènements spéciaux, festivals,etc
</t>
        </r>
      </text>
    </comment>
    <comment ref="D50" authorId="0">
      <text>
        <r>
          <rPr>
            <sz val="8"/>
            <rFont val="Tahoma"/>
            <family val="0"/>
          </rPr>
          <t xml:space="preserve">Retombés économiques
en général
</t>
        </r>
      </text>
    </comment>
    <comment ref="D36" authorId="0">
      <text>
        <r>
          <rPr>
            <sz val="8"/>
            <rFont val="Tahoma"/>
            <family val="0"/>
          </rPr>
          <t xml:space="preserve">Homologation, planche d'essaie étendue, expérimentale,essai en laboratoire,état conceptuel
</t>
        </r>
      </text>
    </comment>
    <comment ref="D37" authorId="0">
      <text>
        <r>
          <rPr>
            <sz val="8"/>
            <rFont val="Tahoma"/>
            <family val="0"/>
          </rPr>
          <t xml:space="preserve">Température, humidité, précipitation, ensoleillement
</t>
        </r>
      </text>
    </comment>
  </commentList>
</comments>
</file>

<file path=xl/sharedStrings.xml><?xml version="1.0" encoding="utf-8"?>
<sst xmlns="http://schemas.openxmlformats.org/spreadsheetml/2006/main" count="524" uniqueCount="175">
  <si>
    <t>Degré de fiabilité de la technique.</t>
  </si>
  <si>
    <t>Bonne compétition.</t>
  </si>
  <si>
    <t>La technique s'intègre bien aux infrastructures en place.</t>
  </si>
  <si>
    <t>Maîtrise des risques de réclamation.</t>
  </si>
  <si>
    <t>Maîtrise des risques de dépassements budgétaires.</t>
  </si>
  <si>
    <t>Maîtrise des risques d'avenant au contrat.</t>
  </si>
  <si>
    <t>Performance escomptée de l'option.</t>
  </si>
  <si>
    <t>Maîtrise de la mise en œuvre localement.</t>
  </si>
  <si>
    <t>Facilité de la surveillance durant les travaux.</t>
  </si>
  <si>
    <t>Maîtrise des délais associés à la technique.</t>
  </si>
  <si>
    <t>Facilité de la mise en œuvre de la technique.</t>
  </si>
  <si>
    <t>Facilité d'entretien.</t>
  </si>
  <si>
    <t>L'option retenue permet le recyclage futur.</t>
  </si>
  <si>
    <t>Bonne viabilité hivernale.</t>
  </si>
  <si>
    <t>Bonne disponibilité de l'expertise de conception.</t>
  </si>
  <si>
    <t>Maîtrise des délais de préparation des plans et devis.</t>
  </si>
  <si>
    <t>Sécurité des travailleurs assurée.</t>
  </si>
  <si>
    <t>Possibilité de recyclage des matériaux lors de l'exécution.</t>
  </si>
  <si>
    <t>Risques de contamination des ressources en eau potable.</t>
  </si>
  <si>
    <t>Niveau de sécurité pour l'usager de la route.</t>
  </si>
  <si>
    <t>Comportement de cette technique face à la variabilité des sols.</t>
  </si>
  <si>
    <t>Technique ne perturbe pas les trajets d'urgences.</t>
  </si>
  <si>
    <t>Technique ne perturbe pas les circuits pour transports collectifs.</t>
  </si>
  <si>
    <t>Technique respectant les routes désignées pour transports spéciaux.</t>
  </si>
  <si>
    <t>Technique respectant la période de rentrée scolaire.</t>
  </si>
  <si>
    <t>Technique respectant la période des vacances estivales.</t>
  </si>
  <si>
    <t>Technique permettant de normaliser les accès.</t>
  </si>
  <si>
    <t>Technique silencieuse et non polluante durant les travaux.</t>
  </si>
  <si>
    <t>Technique bien acceptée des riverains.</t>
  </si>
  <si>
    <t>Peu d'impact sur les utilités publiques.</t>
  </si>
  <si>
    <t>Écoulement de la circulation assuré.</t>
  </si>
  <si>
    <t>Option esthétique.</t>
  </si>
  <si>
    <t>Technique respectant les partenaires.</t>
  </si>
  <si>
    <t>Accueil des groupes de pression.</t>
  </si>
  <si>
    <t>Technique qui soutient l'industrie.</t>
  </si>
  <si>
    <t>#</t>
  </si>
  <si>
    <t>CRITÈRES</t>
  </si>
  <si>
    <t>Cote</t>
  </si>
  <si>
    <t>Facteur S</t>
  </si>
  <si>
    <t>P</t>
  </si>
  <si>
    <t>Ne pas toucher aux données!!</t>
  </si>
  <si>
    <t>Ceci peut affecter les graphiques</t>
  </si>
  <si>
    <t>Projet #</t>
  </si>
  <si>
    <t>Route #</t>
  </si>
  <si>
    <t>Choix des critères et de la pondération (P)</t>
  </si>
  <si>
    <t>Date</t>
  </si>
  <si>
    <t>Moy:</t>
  </si>
  <si>
    <t>Sigma:</t>
  </si>
  <si>
    <t>Option #1</t>
  </si>
  <si>
    <t>Option #2</t>
  </si>
  <si>
    <t>Option #3</t>
  </si>
  <si>
    <t>Insensibilité de la technique aux conditions atmosphériques lors de la mise en œuvre.</t>
  </si>
  <si>
    <t>Projet # :</t>
  </si>
  <si>
    <t>Route # :</t>
  </si>
  <si>
    <t>Facilité d'organisation de chantier ,signalisation ,securité.</t>
  </si>
  <si>
    <t>Niveau de connaissance des scénarios des futures interventions.</t>
  </si>
  <si>
    <t>Technique ayant peu d'impact sur l'usager de la route alternative lors des travaux.</t>
  </si>
  <si>
    <t>Accueil du milieu humain favorable.</t>
  </si>
  <si>
    <t>Technique maximisant les retombées économiques locales.</t>
  </si>
  <si>
    <t xml:space="preserve">                                                                                            Total des pondérations :               </t>
  </si>
  <si>
    <t>Représentation graphique des probabilités de la page 4</t>
  </si>
  <si>
    <t>Option #1 :</t>
  </si>
  <si>
    <t>Option #2 :</t>
  </si>
  <si>
    <t>Option #3 :</t>
  </si>
  <si>
    <t xml:space="preserve">   Représentation graphique globale de l'aptitude des options</t>
  </si>
  <si>
    <t>Date:</t>
  </si>
  <si>
    <t>Critères Sélectionnés</t>
  </si>
  <si>
    <t xml:space="preserve">                                                   Probabilité que l'option satisfasse la cote suivante :</t>
  </si>
  <si>
    <t>Nom du responsable:</t>
  </si>
  <si>
    <t>Membres de l'équipe:</t>
  </si>
  <si>
    <t xml:space="preserve">              Par:</t>
  </si>
  <si>
    <t xml:space="preserve">                        Jacques Lacourse, ing.</t>
  </si>
  <si>
    <t xml:space="preserve">               Mackinley Sylvestre, programmeur</t>
  </si>
  <si>
    <t>1- Identifier le projet et la route visé par l'analyse</t>
  </si>
  <si>
    <t>2- Choisir les critères pour lesquels les options doivent comparées en terme de performance</t>
  </si>
  <si>
    <t>anticipée</t>
  </si>
  <si>
    <t>4- Cliquer sur étape suivante</t>
  </si>
  <si>
    <t>5- Identifier les scénario des options</t>
  </si>
  <si>
    <t>6- Pour chaque critères et pour chaque option, attribuer une cote comprise entre 0.0 et 10.0</t>
  </si>
  <si>
    <t xml:space="preserve">représentant une appréciation de l'aptitude de l'option à satisfaire l'énoncé du critère. Une cote </t>
  </si>
  <si>
    <t>de 10 lorsque l'option satisfait parfaitement le critère et 0 dans le cas contraire.</t>
  </si>
  <si>
    <t>7- Pour chaque cote attribuée choisir le nivreau d'incertitude "Facteur S" correspondant à la cote</t>
  </si>
  <si>
    <t>choisie. Le "Facteur S" est compris entre 0 et 4. Une valeur de 0 signifie qu'il n'y a aucune</t>
  </si>
  <si>
    <t xml:space="preserve">incertitude sur la cote octroyée tandis que une valeur de 4 témoigne d'une grande incertitude </t>
  </si>
  <si>
    <t>dans l'appréciation de la cote.</t>
  </si>
  <si>
    <t>8- Cliquer sur étape suivante pour visualiser les résultats de l'analyse. Chaque page peut être</t>
  </si>
  <si>
    <t>imprimée individuellement.</t>
  </si>
  <si>
    <t xml:space="preserve">10- Si vous-voulez recommencer l'analyse avec de nouveaux critères ou de nouvelles </t>
  </si>
  <si>
    <t xml:space="preserve">pondérations vous devez cliquer sur "Recommencer" de la feuille 1 </t>
  </si>
  <si>
    <t>Critères</t>
  </si>
  <si>
    <t>Pondération</t>
  </si>
  <si>
    <t xml:space="preserve">  </t>
  </si>
  <si>
    <t xml:space="preserve"> </t>
  </si>
  <si>
    <t xml:space="preserve">                EN CONSTRUCTION ET CONSERVATION </t>
  </si>
  <si>
    <t>3- Pondérez ces critères de façon à ce que la somme soit égale à 1,0</t>
  </si>
  <si>
    <t xml:space="preserve">9- Vous pouvez recommencer l'analyse en changeant les cotes et le "Facteur S" et en cliquant de </t>
  </si>
  <si>
    <t>Note: Pour plus d'information concernant l'analyse  multicritères référez-vous au document</t>
  </si>
  <si>
    <t>ANALYSE MULTICRITÈRE</t>
  </si>
  <si>
    <t xml:space="preserve">               ANALYSE  MULTICRITÈRE</t>
  </si>
  <si>
    <t xml:space="preserve">                     Grille d'évaluation de l'aptitude des options</t>
  </si>
  <si>
    <t xml:space="preserve">                                                                                       à satisfaire les critères retenus</t>
  </si>
  <si>
    <t xml:space="preserve">         AIDE MULTICRITÈRE À LA DÉCISION</t>
  </si>
  <si>
    <t xml:space="preserve">           POUR LE CHOIX D'UNE OPTION D'INTERVENTION</t>
  </si>
  <si>
    <t>T</t>
  </si>
  <si>
    <t>E</t>
  </si>
  <si>
    <t>C</t>
  </si>
  <si>
    <t>H</t>
  </si>
  <si>
    <t>N</t>
  </si>
  <si>
    <t>I</t>
  </si>
  <si>
    <t xml:space="preserve">Q </t>
  </si>
  <si>
    <t xml:space="preserve">U </t>
  </si>
  <si>
    <t>S</t>
  </si>
  <si>
    <t>V</t>
  </si>
  <si>
    <t>R</t>
  </si>
  <si>
    <t>O</t>
  </si>
  <si>
    <t>M</t>
  </si>
  <si>
    <t>A</t>
  </si>
  <si>
    <t xml:space="preserve">        DES CHAUSSÉES</t>
  </si>
  <si>
    <t>intitulé "Aide multicritère à la décision pour le choix d'une option d'intervention en construction</t>
  </si>
  <si>
    <t xml:space="preserve">et conservation des chaussées à Transports Québec" produit par le groupe de travail conception </t>
  </si>
  <si>
    <t>et réalisation, du comité du système de gestion des chausées.</t>
  </si>
  <si>
    <t>Procédure d'utilisation du logiciel:</t>
  </si>
  <si>
    <t xml:space="preserve">Le critère bleu est </t>
  </si>
  <si>
    <t>au critère jaune</t>
  </si>
  <si>
    <t>plus important que le critère jaune</t>
  </si>
  <si>
    <t>DESCRIPTION</t>
  </si>
  <si>
    <t>B</t>
  </si>
  <si>
    <t>D</t>
  </si>
  <si>
    <t>F</t>
  </si>
  <si>
    <t>G</t>
  </si>
  <si>
    <t>CRITERE</t>
  </si>
  <si>
    <t xml:space="preserve">            **</t>
  </si>
  <si>
    <t>2- Inscrivez dans les cases blanches de la grille ci-dessous la valeur correspondant à l'énoncé qui reflète</t>
  </si>
  <si>
    <t xml:space="preserve">              ÉGAL</t>
  </si>
  <si>
    <t xml:space="preserve"> CRITÈRES</t>
  </si>
  <si>
    <t>1- Classez les critères en ordre d'importance décroissante et identifiez-les par les lettres "A","B","C"…</t>
  </si>
  <si>
    <t>Valeur à utiliser:                            Perception des importances relatives des critères</t>
  </si>
  <si>
    <t>1.0</t>
  </si>
  <si>
    <t>1.4</t>
  </si>
  <si>
    <t>2.0</t>
  </si>
  <si>
    <t>2.8</t>
  </si>
  <si>
    <t>4.0</t>
  </si>
  <si>
    <t>5.7</t>
  </si>
  <si>
    <t>8.0</t>
  </si>
  <si>
    <t>11.3</t>
  </si>
  <si>
    <t>16.0</t>
  </si>
  <si>
    <t xml:space="preserve">            UN PEU</t>
  </si>
  <si>
    <t xml:space="preserve">         NETTEMENT</t>
  </si>
  <si>
    <t xml:space="preserve">    le mieux votre perception des importances relatives des critères.</t>
  </si>
  <si>
    <t>P.Normalisé</t>
  </si>
  <si>
    <t>Option dominante</t>
  </si>
  <si>
    <t xml:space="preserve">                                                                             ANALYSE  MULTICRITÈRE</t>
  </si>
  <si>
    <t xml:space="preserve">                                                             Probabilité que l'option satisfasse la cote suivante :</t>
  </si>
  <si>
    <t xml:space="preserve">    "A" étant le critère le plus important. Vous pouvez entrer jusqu'à 8 critères.</t>
  </si>
  <si>
    <t xml:space="preserve">          *****</t>
  </si>
  <si>
    <t xml:space="preserve">         BEAUCOUP</t>
  </si>
  <si>
    <t xml:space="preserve">       ÉNORMÉMENT</t>
  </si>
  <si>
    <t xml:space="preserve">        *********</t>
  </si>
  <si>
    <t xml:space="preserve">         MÉTHODE POUR LA PONDÉRATION DES CRITÈRES</t>
  </si>
  <si>
    <t xml:space="preserve">     **************</t>
  </si>
  <si>
    <t>sigma diff</t>
  </si>
  <si>
    <t>différence</t>
  </si>
  <si>
    <t>1 et 2</t>
  </si>
  <si>
    <t>1 et 3</t>
  </si>
  <si>
    <t>2 et 3</t>
  </si>
  <si>
    <t>#1 Domine #2:</t>
  </si>
  <si>
    <t>#1 Domine #3:</t>
  </si>
  <si>
    <t>#2 Domine #3:</t>
  </si>
  <si>
    <t>#2 Domine #1:</t>
  </si>
  <si>
    <t>#3 Domine #1:</t>
  </si>
  <si>
    <t>#3 Domine #2:</t>
  </si>
  <si>
    <t>Facteur "S":</t>
  </si>
  <si>
    <t>Niveau de dominance entre les options;   Nulle = 0,500 ; Totale = 1,000</t>
  </si>
  <si>
    <t>nouveau sur "Étape suivante(calculs)" de la feuille3</t>
  </si>
  <si>
    <t>Option 2</t>
  </si>
</sst>
</file>

<file path=xl/styles.xml><?xml version="1.0" encoding="utf-8"?>
<styleSheet xmlns="http://schemas.openxmlformats.org/spreadsheetml/2006/main">
  <numFmts count="3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/mmm/yy"/>
    <numFmt numFmtId="181" formatCode="[$B-180A]#,##0.00_);\([$B-180A]#,##0.00\)"/>
    <numFmt numFmtId="182" formatCode="0.000000000000000"/>
    <numFmt numFmtId="183" formatCode="0.0000000000000"/>
    <numFmt numFmtId="184" formatCode="0.000000000"/>
    <numFmt numFmtId="185" formatCode="0.000"/>
    <numFmt numFmtId="186" formatCode="0.0000000"/>
    <numFmt numFmtId="187" formatCode="0.000000"/>
    <numFmt numFmtId="188" formatCode="0.0000000000000000"/>
    <numFmt numFmtId="189" formatCode="0.0000000000"/>
    <numFmt numFmtId="190" formatCode="0.0"/>
    <numFmt numFmtId="191" formatCode="0.00000"/>
    <numFmt numFmtId="192" formatCode="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5.5"/>
      <name val="Arial"/>
      <family val="0"/>
    </font>
    <font>
      <sz val="16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5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sz val="8"/>
      <name val="Arial Black"/>
      <family val="2"/>
    </font>
    <font>
      <b/>
      <sz val="1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" fillId="2" borderId="0" xfId="0" applyFont="1" applyFill="1" applyAlignment="1">
      <alignment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hidden="1"/>
    </xf>
    <xf numFmtId="2" fontId="4" fillId="4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left"/>
    </xf>
    <xf numFmtId="181" fontId="0" fillId="2" borderId="0" xfId="0" applyNumberFormat="1" applyFill="1" applyAlignment="1">
      <alignment/>
    </xf>
    <xf numFmtId="0" fontId="0" fillId="2" borderId="0" xfId="0" applyFill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80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/>
    </xf>
    <xf numFmtId="180" fontId="0" fillId="2" borderId="0" xfId="0" applyNumberFormat="1" applyFill="1" applyBorder="1" applyAlignment="1" applyProtection="1">
      <alignment horizontal="left"/>
      <protection/>
    </xf>
    <xf numFmtId="0" fontId="0" fillId="5" borderId="9" xfId="0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180" fontId="0" fillId="2" borderId="0" xfId="0" applyNumberFormat="1" applyFill="1" applyBorder="1" applyAlignment="1" applyProtection="1">
      <alignment horizontal="left"/>
      <protection hidden="1" locked="0"/>
    </xf>
    <xf numFmtId="0" fontId="3" fillId="7" borderId="2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3" fillId="7" borderId="0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0" xfId="0" applyFill="1" applyAlignment="1" applyProtection="1">
      <alignment horizontal="center"/>
      <protection/>
    </xf>
    <xf numFmtId="0" fontId="0" fillId="5" borderId="11" xfId="0" applyFill="1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0" fillId="6" borderId="3" xfId="0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1" fillId="6" borderId="1" xfId="0" applyFont="1" applyFill="1" applyBorder="1" applyAlignment="1">
      <alignment horizontal="center"/>
    </xf>
    <xf numFmtId="2" fontId="13" fillId="8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2" fontId="22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8" fillId="2" borderId="0" xfId="0" applyFont="1" applyFill="1" applyAlignment="1">
      <alignment/>
    </xf>
    <xf numFmtId="2" fontId="13" fillId="8" borderId="21" xfId="0" applyNumberFormat="1" applyFont="1" applyFill="1" applyBorder="1" applyAlignment="1" applyProtection="1">
      <alignment horizontal="center" vertical="center"/>
      <protection locked="0"/>
    </xf>
    <xf numFmtId="18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3" fillId="10" borderId="0" xfId="0" applyFont="1" applyFill="1" applyBorder="1" applyAlignment="1" applyProtection="1">
      <alignment horizontal="center"/>
      <protection/>
    </xf>
    <xf numFmtId="2" fontId="22" fillId="2" borderId="0" xfId="0" applyNumberFormat="1" applyFont="1" applyFill="1" applyBorder="1" applyAlignment="1" applyProtection="1">
      <alignment horizontal="center"/>
      <protection locked="0"/>
    </xf>
    <xf numFmtId="2" fontId="22" fillId="2" borderId="0" xfId="0" applyNumberFormat="1" applyFont="1" applyFill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/>
    </xf>
    <xf numFmtId="0" fontId="2" fillId="6" borderId="12" xfId="0" applyFont="1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/>
    </xf>
    <xf numFmtId="185" fontId="1" fillId="2" borderId="24" xfId="0" applyNumberFormat="1" applyFont="1" applyFill="1" applyBorder="1" applyAlignment="1" applyProtection="1">
      <alignment horizontal="center"/>
      <protection/>
    </xf>
    <xf numFmtId="185" fontId="1" fillId="2" borderId="5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185" fontId="1" fillId="2" borderId="25" xfId="0" applyNumberFormat="1" applyFont="1" applyFill="1" applyBorder="1" applyAlignment="1" applyProtection="1">
      <alignment horizontal="center"/>
      <protection/>
    </xf>
    <xf numFmtId="185" fontId="1" fillId="2" borderId="12" xfId="0" applyNumberFormat="1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 locked="0"/>
    </xf>
    <xf numFmtId="0" fontId="0" fillId="7" borderId="26" xfId="0" applyFill="1" applyBorder="1" applyAlignment="1">
      <alignment/>
    </xf>
    <xf numFmtId="0" fontId="0" fillId="6" borderId="26" xfId="0" applyFill="1" applyBorder="1" applyAlignment="1">
      <alignment/>
    </xf>
    <xf numFmtId="0" fontId="0" fillId="7" borderId="1" xfId="0" applyFill="1" applyBorder="1" applyAlignment="1">
      <alignment/>
    </xf>
    <xf numFmtId="0" fontId="1" fillId="0" borderId="0" xfId="0" applyFont="1" applyBorder="1" applyAlignment="1">
      <alignment/>
    </xf>
    <xf numFmtId="185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0" xfId="0" applyFont="1" applyFill="1" applyBorder="1" applyAlignment="1" applyProtection="1">
      <alignment horizontal="center"/>
      <protection locked="0"/>
    </xf>
    <xf numFmtId="185" fontId="4" fillId="2" borderId="0" xfId="0" applyNumberFormat="1" applyFont="1" applyFill="1" applyBorder="1" applyAlignment="1" applyProtection="1">
      <alignment horizontal="center"/>
      <protection locked="0"/>
    </xf>
    <xf numFmtId="185" fontId="0" fillId="2" borderId="0" xfId="0" applyNumberFormat="1" applyFill="1" applyBorder="1" applyAlignment="1" applyProtection="1">
      <alignment horizontal="center"/>
      <protection/>
    </xf>
    <xf numFmtId="185" fontId="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185" fontId="0" fillId="2" borderId="0" xfId="0" applyNumberForma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2" fontId="0" fillId="2" borderId="0" xfId="0" applyNumberFormat="1" applyFill="1" applyBorder="1" applyAlignment="1" applyProtection="1">
      <alignment horizontal="center"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3" fillId="6" borderId="4" xfId="0" applyFont="1" applyFill="1" applyBorder="1" applyAlignment="1" applyProtection="1">
      <alignment horizontal="center"/>
      <protection/>
    </xf>
    <xf numFmtId="0" fontId="3" fillId="6" borderId="27" xfId="0" applyFont="1" applyFill="1" applyBorder="1" applyAlignment="1" applyProtection="1">
      <alignment horizontal="center"/>
      <protection/>
    </xf>
    <xf numFmtId="0" fontId="3" fillId="6" borderId="23" xfId="0" applyFont="1" applyFill="1" applyBorder="1" applyAlignment="1" applyProtection="1">
      <alignment horizontal="center"/>
      <protection/>
    </xf>
    <xf numFmtId="2" fontId="1" fillId="2" borderId="5" xfId="0" applyNumberFormat="1" applyFont="1" applyFill="1" applyBorder="1" applyAlignment="1" applyProtection="1">
      <alignment horizontal="center"/>
      <protection/>
    </xf>
    <xf numFmtId="2" fontId="1" fillId="2" borderId="4" xfId="0" applyNumberFormat="1" applyFont="1" applyFill="1" applyBorder="1" applyAlignment="1" applyProtection="1">
      <alignment horizontal="center"/>
      <protection/>
    </xf>
    <xf numFmtId="2" fontId="1" fillId="2" borderId="1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hidden="1" locked="0"/>
    </xf>
    <xf numFmtId="185" fontId="1" fillId="0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left"/>
      <protection locked="0"/>
    </xf>
    <xf numFmtId="2" fontId="1" fillId="6" borderId="14" xfId="0" applyNumberFormat="1" applyFont="1" applyFill="1" applyBorder="1" applyAlignment="1" applyProtection="1">
      <alignment horizontal="center"/>
      <protection locked="0"/>
    </xf>
    <xf numFmtId="185" fontId="1" fillId="6" borderId="15" xfId="0" applyNumberFormat="1" applyFont="1" applyFill="1" applyBorder="1" applyAlignment="1" applyProtection="1">
      <alignment horizontal="center"/>
      <protection locked="0"/>
    </xf>
    <xf numFmtId="2" fontId="1" fillId="6" borderId="28" xfId="0" applyNumberFormat="1" applyFont="1" applyFill="1" applyBorder="1" applyAlignment="1" applyProtection="1">
      <alignment horizontal="center"/>
      <protection locked="0"/>
    </xf>
    <xf numFmtId="185" fontId="1" fillId="6" borderId="16" xfId="0" applyNumberFormat="1" applyFont="1" applyFill="1" applyBorder="1" applyAlignment="1" applyProtection="1">
      <alignment horizontal="center"/>
      <protection locked="0"/>
    </xf>
    <xf numFmtId="2" fontId="1" fillId="6" borderId="29" xfId="0" applyNumberFormat="1" applyFont="1" applyFill="1" applyBorder="1" applyAlignment="1" applyProtection="1">
      <alignment horizontal="center"/>
      <protection locked="0"/>
    </xf>
    <xf numFmtId="185" fontId="1" fillId="6" borderId="0" xfId="0" applyNumberFormat="1" applyFont="1" applyFill="1" applyBorder="1" applyAlignment="1" applyProtection="1">
      <alignment horizontal="center"/>
      <protection locked="0"/>
    </xf>
    <xf numFmtId="2" fontId="1" fillId="6" borderId="30" xfId="0" applyNumberFormat="1" applyFont="1" applyFill="1" applyBorder="1" applyAlignment="1" applyProtection="1">
      <alignment horizontal="center"/>
      <protection locked="0"/>
    </xf>
    <xf numFmtId="185" fontId="1" fillId="6" borderId="31" xfId="0" applyNumberFormat="1" applyFont="1" applyFill="1" applyBorder="1" applyAlignment="1" applyProtection="1">
      <alignment horizontal="center"/>
      <protection locked="0"/>
    </xf>
    <xf numFmtId="2" fontId="1" fillId="6" borderId="17" xfId="0" applyNumberFormat="1" applyFont="1" applyFill="1" applyBorder="1" applyAlignment="1" applyProtection="1">
      <alignment horizontal="center"/>
      <protection locked="0"/>
    </xf>
    <xf numFmtId="185" fontId="1" fillId="6" borderId="18" xfId="0" applyNumberFormat="1" applyFont="1" applyFill="1" applyBorder="1" applyAlignment="1" applyProtection="1">
      <alignment horizontal="center"/>
      <protection locked="0"/>
    </xf>
    <xf numFmtId="2" fontId="1" fillId="6" borderId="32" xfId="0" applyNumberFormat="1" applyFont="1" applyFill="1" applyBorder="1" applyAlignment="1" applyProtection="1">
      <alignment horizontal="center"/>
      <protection locked="0"/>
    </xf>
    <xf numFmtId="185" fontId="1" fillId="6" borderId="19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475"/>
          <c:w val="0.9655"/>
          <c:h val="0.77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Feuil4!$D$1:$D$360</c:f>
              <c:numCache>
                <c:ptCount val="360"/>
                <c:pt idx="0">
                  <c:v>4.34</c:v>
                </c:pt>
                <c:pt idx="1">
                  <c:v>4.3529</c:v>
                </c:pt>
                <c:pt idx="2">
                  <c:v>4.3658</c:v>
                </c:pt>
                <c:pt idx="3">
                  <c:v>4.3787</c:v>
                </c:pt>
                <c:pt idx="4">
                  <c:v>4.3916</c:v>
                </c:pt>
                <c:pt idx="5">
                  <c:v>4.4045000000000005</c:v>
                </c:pt>
                <c:pt idx="6">
                  <c:v>4.417400000000001</c:v>
                </c:pt>
                <c:pt idx="7">
                  <c:v>4.430300000000001</c:v>
                </c:pt>
                <c:pt idx="8">
                  <c:v>4.443200000000001</c:v>
                </c:pt>
                <c:pt idx="9">
                  <c:v>4.456100000000001</c:v>
                </c:pt>
                <c:pt idx="10">
                  <c:v>4.469000000000001</c:v>
                </c:pt>
                <c:pt idx="11">
                  <c:v>4.481900000000001</c:v>
                </c:pt>
                <c:pt idx="12">
                  <c:v>4.4948000000000015</c:v>
                </c:pt>
                <c:pt idx="13">
                  <c:v>4.507700000000002</c:v>
                </c:pt>
                <c:pt idx="14">
                  <c:v>4.520600000000002</c:v>
                </c:pt>
                <c:pt idx="15">
                  <c:v>4.533500000000002</c:v>
                </c:pt>
                <c:pt idx="16">
                  <c:v>4.546400000000002</c:v>
                </c:pt>
                <c:pt idx="17">
                  <c:v>4.559300000000002</c:v>
                </c:pt>
                <c:pt idx="18">
                  <c:v>4.572200000000002</c:v>
                </c:pt>
                <c:pt idx="19">
                  <c:v>4.585100000000002</c:v>
                </c:pt>
                <c:pt idx="20">
                  <c:v>4.5980000000000025</c:v>
                </c:pt>
                <c:pt idx="21">
                  <c:v>4.610900000000003</c:v>
                </c:pt>
                <c:pt idx="22">
                  <c:v>4.623800000000003</c:v>
                </c:pt>
                <c:pt idx="23">
                  <c:v>4.636700000000003</c:v>
                </c:pt>
                <c:pt idx="24">
                  <c:v>4.649600000000003</c:v>
                </c:pt>
                <c:pt idx="25">
                  <c:v>4.662500000000003</c:v>
                </c:pt>
                <c:pt idx="26">
                  <c:v>4.675400000000003</c:v>
                </c:pt>
                <c:pt idx="27">
                  <c:v>4.6883000000000035</c:v>
                </c:pt>
                <c:pt idx="28">
                  <c:v>4.701200000000004</c:v>
                </c:pt>
                <c:pt idx="29">
                  <c:v>4.714100000000004</c:v>
                </c:pt>
                <c:pt idx="30">
                  <c:v>4.727000000000004</c:v>
                </c:pt>
                <c:pt idx="31">
                  <c:v>4.739900000000004</c:v>
                </c:pt>
                <c:pt idx="32">
                  <c:v>4.752800000000004</c:v>
                </c:pt>
                <c:pt idx="33">
                  <c:v>4.765700000000004</c:v>
                </c:pt>
                <c:pt idx="34">
                  <c:v>4.778600000000004</c:v>
                </c:pt>
                <c:pt idx="35">
                  <c:v>4.7915000000000045</c:v>
                </c:pt>
                <c:pt idx="36">
                  <c:v>4.804400000000005</c:v>
                </c:pt>
                <c:pt idx="37">
                  <c:v>4.817300000000005</c:v>
                </c:pt>
                <c:pt idx="38">
                  <c:v>4.830200000000005</c:v>
                </c:pt>
                <c:pt idx="39">
                  <c:v>4.843100000000005</c:v>
                </c:pt>
                <c:pt idx="40">
                  <c:v>4.856000000000005</c:v>
                </c:pt>
                <c:pt idx="41">
                  <c:v>4.868900000000005</c:v>
                </c:pt>
                <c:pt idx="42">
                  <c:v>4.8818000000000055</c:v>
                </c:pt>
                <c:pt idx="43">
                  <c:v>4.894700000000006</c:v>
                </c:pt>
                <c:pt idx="44">
                  <c:v>4.907600000000006</c:v>
                </c:pt>
                <c:pt idx="45">
                  <c:v>4.920500000000006</c:v>
                </c:pt>
                <c:pt idx="46">
                  <c:v>4.933400000000006</c:v>
                </c:pt>
                <c:pt idx="47">
                  <c:v>4.946300000000005</c:v>
                </c:pt>
                <c:pt idx="48">
                  <c:v>4.959200000000005</c:v>
                </c:pt>
                <c:pt idx="49">
                  <c:v>4.9721000000000055</c:v>
                </c:pt>
                <c:pt idx="50">
                  <c:v>4.985000000000005</c:v>
                </c:pt>
                <c:pt idx="51">
                  <c:v>4.997900000000005</c:v>
                </c:pt>
                <c:pt idx="52">
                  <c:v>5.010800000000005</c:v>
                </c:pt>
                <c:pt idx="53">
                  <c:v>5.023700000000005</c:v>
                </c:pt>
                <c:pt idx="54">
                  <c:v>5.036600000000005</c:v>
                </c:pt>
                <c:pt idx="55">
                  <c:v>5.0495000000000045</c:v>
                </c:pt>
                <c:pt idx="56">
                  <c:v>5.062400000000005</c:v>
                </c:pt>
                <c:pt idx="57">
                  <c:v>5.075300000000005</c:v>
                </c:pt>
                <c:pt idx="58">
                  <c:v>5.088200000000004</c:v>
                </c:pt>
                <c:pt idx="59">
                  <c:v>5.101100000000004</c:v>
                </c:pt>
                <c:pt idx="60">
                  <c:v>5.114000000000004</c:v>
                </c:pt>
                <c:pt idx="61">
                  <c:v>5.1269000000000045</c:v>
                </c:pt>
                <c:pt idx="62">
                  <c:v>5.139800000000005</c:v>
                </c:pt>
                <c:pt idx="63">
                  <c:v>5.152700000000004</c:v>
                </c:pt>
                <c:pt idx="64">
                  <c:v>5.165600000000004</c:v>
                </c:pt>
                <c:pt idx="65">
                  <c:v>5.178500000000004</c:v>
                </c:pt>
                <c:pt idx="66">
                  <c:v>5.191400000000003</c:v>
                </c:pt>
                <c:pt idx="67">
                  <c:v>5.2043000000000035</c:v>
                </c:pt>
                <c:pt idx="68">
                  <c:v>5.217200000000004</c:v>
                </c:pt>
                <c:pt idx="69">
                  <c:v>5.230100000000004</c:v>
                </c:pt>
                <c:pt idx="70">
                  <c:v>5.243000000000004</c:v>
                </c:pt>
                <c:pt idx="71">
                  <c:v>5.255900000000003</c:v>
                </c:pt>
                <c:pt idx="72">
                  <c:v>5.268800000000003</c:v>
                </c:pt>
                <c:pt idx="73">
                  <c:v>5.281700000000003</c:v>
                </c:pt>
                <c:pt idx="74">
                  <c:v>5.294600000000003</c:v>
                </c:pt>
                <c:pt idx="75">
                  <c:v>5.307500000000003</c:v>
                </c:pt>
                <c:pt idx="76">
                  <c:v>5.320400000000003</c:v>
                </c:pt>
                <c:pt idx="77">
                  <c:v>5.333300000000003</c:v>
                </c:pt>
                <c:pt idx="78">
                  <c:v>5.346200000000003</c:v>
                </c:pt>
                <c:pt idx="79">
                  <c:v>5.359100000000002</c:v>
                </c:pt>
                <c:pt idx="80">
                  <c:v>5.3720000000000026</c:v>
                </c:pt>
                <c:pt idx="81">
                  <c:v>5.384900000000003</c:v>
                </c:pt>
                <c:pt idx="82">
                  <c:v>5.397800000000002</c:v>
                </c:pt>
                <c:pt idx="83">
                  <c:v>5.410700000000002</c:v>
                </c:pt>
                <c:pt idx="84">
                  <c:v>5.423600000000002</c:v>
                </c:pt>
                <c:pt idx="85">
                  <c:v>5.436500000000002</c:v>
                </c:pt>
                <c:pt idx="86">
                  <c:v>5.4494000000000025</c:v>
                </c:pt>
                <c:pt idx="87">
                  <c:v>5.462300000000002</c:v>
                </c:pt>
                <c:pt idx="88">
                  <c:v>5.475200000000002</c:v>
                </c:pt>
                <c:pt idx="89">
                  <c:v>5.488100000000002</c:v>
                </c:pt>
                <c:pt idx="90">
                  <c:v>5.501000000000001</c:v>
                </c:pt>
                <c:pt idx="91">
                  <c:v>5.513900000000001</c:v>
                </c:pt>
                <c:pt idx="92">
                  <c:v>5.5268000000000015</c:v>
                </c:pt>
                <c:pt idx="93">
                  <c:v>5.539700000000002</c:v>
                </c:pt>
                <c:pt idx="94">
                  <c:v>5.552600000000002</c:v>
                </c:pt>
                <c:pt idx="95">
                  <c:v>5.565500000000001</c:v>
                </c:pt>
                <c:pt idx="96">
                  <c:v>5.578400000000001</c:v>
                </c:pt>
                <c:pt idx="97">
                  <c:v>5.591300000000001</c:v>
                </c:pt>
                <c:pt idx="98">
                  <c:v>5.6042000000000005</c:v>
                </c:pt>
                <c:pt idx="99">
                  <c:v>5.617100000000001</c:v>
                </c:pt>
                <c:pt idx="100">
                  <c:v>5.630000000000001</c:v>
                </c:pt>
                <c:pt idx="101">
                  <c:v>5.642900000000001</c:v>
                </c:pt>
                <c:pt idx="102">
                  <c:v>5.655800000000001</c:v>
                </c:pt>
                <c:pt idx="103">
                  <c:v>5.6687</c:v>
                </c:pt>
                <c:pt idx="104">
                  <c:v>5.6816</c:v>
                </c:pt>
                <c:pt idx="105">
                  <c:v>5.694500000000001</c:v>
                </c:pt>
                <c:pt idx="106">
                  <c:v>5.7074</c:v>
                </c:pt>
                <c:pt idx="107">
                  <c:v>5.7203</c:v>
                </c:pt>
                <c:pt idx="108">
                  <c:v>5.7332</c:v>
                </c:pt>
                <c:pt idx="109">
                  <c:v>5.7461</c:v>
                </c:pt>
                <c:pt idx="110">
                  <c:v>5.759</c:v>
                </c:pt>
                <c:pt idx="111">
                  <c:v>5.7719</c:v>
                </c:pt>
                <c:pt idx="112">
                  <c:v>5.7848</c:v>
                </c:pt>
                <c:pt idx="113">
                  <c:v>5.7977</c:v>
                </c:pt>
                <c:pt idx="114">
                  <c:v>5.810599999999999</c:v>
                </c:pt>
                <c:pt idx="115">
                  <c:v>5.823499999999999</c:v>
                </c:pt>
                <c:pt idx="116">
                  <c:v>5.836399999999999</c:v>
                </c:pt>
                <c:pt idx="117">
                  <c:v>5.8492999999999995</c:v>
                </c:pt>
                <c:pt idx="118">
                  <c:v>5.8622</c:v>
                </c:pt>
                <c:pt idx="119">
                  <c:v>5.875099999999999</c:v>
                </c:pt>
                <c:pt idx="120">
                  <c:v>5.887999999999999</c:v>
                </c:pt>
                <c:pt idx="121">
                  <c:v>5.900899999999999</c:v>
                </c:pt>
                <c:pt idx="122">
                  <c:v>5.913799999999998</c:v>
                </c:pt>
                <c:pt idx="123">
                  <c:v>5.9266999999999985</c:v>
                </c:pt>
                <c:pt idx="124">
                  <c:v>5.939599999999999</c:v>
                </c:pt>
                <c:pt idx="125">
                  <c:v>5.952499999999999</c:v>
                </c:pt>
                <c:pt idx="126">
                  <c:v>5.965399999999999</c:v>
                </c:pt>
                <c:pt idx="127">
                  <c:v>5.978299999999999</c:v>
                </c:pt>
                <c:pt idx="128">
                  <c:v>5.991199999999999</c:v>
                </c:pt>
                <c:pt idx="129">
                  <c:v>6.004099999999999</c:v>
                </c:pt>
                <c:pt idx="130">
                  <c:v>6.0169999999999995</c:v>
                </c:pt>
                <c:pt idx="131">
                  <c:v>6.029899999999999</c:v>
                </c:pt>
                <c:pt idx="132">
                  <c:v>6.042799999999999</c:v>
                </c:pt>
                <c:pt idx="133">
                  <c:v>6.055699999999999</c:v>
                </c:pt>
                <c:pt idx="134">
                  <c:v>6.068599999999999</c:v>
                </c:pt>
                <c:pt idx="135">
                  <c:v>6.081499999999999</c:v>
                </c:pt>
                <c:pt idx="136">
                  <c:v>6.094399999999999</c:v>
                </c:pt>
                <c:pt idx="137">
                  <c:v>6.1072999999999995</c:v>
                </c:pt>
                <c:pt idx="138">
                  <c:v>6.120199999999999</c:v>
                </c:pt>
                <c:pt idx="139">
                  <c:v>6.133099999999999</c:v>
                </c:pt>
                <c:pt idx="140">
                  <c:v>6.145999999999999</c:v>
                </c:pt>
                <c:pt idx="141">
                  <c:v>6.158899999999999</c:v>
                </c:pt>
                <c:pt idx="142">
                  <c:v>6.171799999999999</c:v>
                </c:pt>
                <c:pt idx="143">
                  <c:v>6.184699999999999</c:v>
                </c:pt>
                <c:pt idx="144">
                  <c:v>6.1975999999999996</c:v>
                </c:pt>
                <c:pt idx="145">
                  <c:v>6.2105</c:v>
                </c:pt>
                <c:pt idx="146">
                  <c:v>6.2234</c:v>
                </c:pt>
                <c:pt idx="147">
                  <c:v>6.236299999999999</c:v>
                </c:pt>
                <c:pt idx="148">
                  <c:v>6.249199999999999</c:v>
                </c:pt>
                <c:pt idx="149">
                  <c:v>6.262099999999999</c:v>
                </c:pt>
                <c:pt idx="150">
                  <c:v>6.2749999999999995</c:v>
                </c:pt>
                <c:pt idx="151">
                  <c:v>6.2879</c:v>
                </c:pt>
                <c:pt idx="152">
                  <c:v>6.3008</c:v>
                </c:pt>
                <c:pt idx="153">
                  <c:v>6.3137</c:v>
                </c:pt>
                <c:pt idx="154">
                  <c:v>6.326599999999999</c:v>
                </c:pt>
                <c:pt idx="155">
                  <c:v>6.339499999999999</c:v>
                </c:pt>
                <c:pt idx="156">
                  <c:v>6.352399999999999</c:v>
                </c:pt>
                <c:pt idx="157">
                  <c:v>6.3652999999999995</c:v>
                </c:pt>
                <c:pt idx="158">
                  <c:v>6.3782</c:v>
                </c:pt>
                <c:pt idx="159">
                  <c:v>6.3911</c:v>
                </c:pt>
                <c:pt idx="160">
                  <c:v>6.404</c:v>
                </c:pt>
                <c:pt idx="161">
                  <c:v>6.4169</c:v>
                </c:pt>
                <c:pt idx="162">
                  <c:v>6.4298</c:v>
                </c:pt>
                <c:pt idx="163">
                  <c:v>6.442699999999999</c:v>
                </c:pt>
                <c:pt idx="164">
                  <c:v>6.4556</c:v>
                </c:pt>
                <c:pt idx="165">
                  <c:v>6.4685</c:v>
                </c:pt>
                <c:pt idx="166">
                  <c:v>6.4814</c:v>
                </c:pt>
                <c:pt idx="167">
                  <c:v>6.4943</c:v>
                </c:pt>
                <c:pt idx="168">
                  <c:v>6.5072</c:v>
                </c:pt>
                <c:pt idx="169">
                  <c:v>6.5201</c:v>
                </c:pt>
                <c:pt idx="170">
                  <c:v>6.5329999999999995</c:v>
                </c:pt>
                <c:pt idx="171">
                  <c:v>6.5459</c:v>
                </c:pt>
                <c:pt idx="172">
                  <c:v>6.5588</c:v>
                </c:pt>
                <c:pt idx="173">
                  <c:v>6.5717</c:v>
                </c:pt>
                <c:pt idx="174">
                  <c:v>6.5846</c:v>
                </c:pt>
                <c:pt idx="175">
                  <c:v>6.5975</c:v>
                </c:pt>
                <c:pt idx="176">
                  <c:v>6.6104</c:v>
                </c:pt>
                <c:pt idx="177">
                  <c:v>6.6233</c:v>
                </c:pt>
                <c:pt idx="178">
                  <c:v>6.6362000000000005</c:v>
                </c:pt>
                <c:pt idx="179">
                  <c:v>6.6491</c:v>
                </c:pt>
                <c:pt idx="180">
                  <c:v>6.662</c:v>
                </c:pt>
                <c:pt idx="181">
                  <c:v>6.6749</c:v>
                </c:pt>
                <c:pt idx="182">
                  <c:v>6.6878</c:v>
                </c:pt>
                <c:pt idx="183">
                  <c:v>6.7007</c:v>
                </c:pt>
                <c:pt idx="184">
                  <c:v>6.7136000000000005</c:v>
                </c:pt>
                <c:pt idx="185">
                  <c:v>6.7265</c:v>
                </c:pt>
                <c:pt idx="186">
                  <c:v>6.7394</c:v>
                </c:pt>
                <c:pt idx="187">
                  <c:v>6.7523</c:v>
                </c:pt>
                <c:pt idx="188">
                  <c:v>6.7652</c:v>
                </c:pt>
                <c:pt idx="189">
                  <c:v>6.7781</c:v>
                </c:pt>
                <c:pt idx="190">
                  <c:v>6.791</c:v>
                </c:pt>
                <c:pt idx="191">
                  <c:v>6.8039000000000005</c:v>
                </c:pt>
                <c:pt idx="192">
                  <c:v>6.8168</c:v>
                </c:pt>
                <c:pt idx="193">
                  <c:v>6.8297</c:v>
                </c:pt>
                <c:pt idx="194">
                  <c:v>6.8426</c:v>
                </c:pt>
                <c:pt idx="195">
                  <c:v>6.8555</c:v>
                </c:pt>
                <c:pt idx="196">
                  <c:v>6.8684</c:v>
                </c:pt>
                <c:pt idx="197">
                  <c:v>6.8813</c:v>
                </c:pt>
                <c:pt idx="198">
                  <c:v>6.8942</c:v>
                </c:pt>
                <c:pt idx="199">
                  <c:v>6.9071</c:v>
                </c:pt>
                <c:pt idx="200">
                  <c:v>6.92</c:v>
                </c:pt>
                <c:pt idx="201">
                  <c:v>6.9329</c:v>
                </c:pt>
                <c:pt idx="202">
                  <c:v>6.9458</c:v>
                </c:pt>
                <c:pt idx="203">
                  <c:v>6.9587</c:v>
                </c:pt>
                <c:pt idx="204">
                  <c:v>6.9716000000000005</c:v>
                </c:pt>
                <c:pt idx="205">
                  <c:v>6.9845</c:v>
                </c:pt>
                <c:pt idx="206">
                  <c:v>6.9974</c:v>
                </c:pt>
                <c:pt idx="207">
                  <c:v>7.0103</c:v>
                </c:pt>
                <c:pt idx="208">
                  <c:v>7.0232</c:v>
                </c:pt>
                <c:pt idx="209">
                  <c:v>7.0361</c:v>
                </c:pt>
                <c:pt idx="210">
                  <c:v>7.049</c:v>
                </c:pt>
                <c:pt idx="211">
                  <c:v>7.0619</c:v>
                </c:pt>
                <c:pt idx="212">
                  <c:v>7.0748</c:v>
                </c:pt>
                <c:pt idx="213">
                  <c:v>7.0877</c:v>
                </c:pt>
                <c:pt idx="214">
                  <c:v>7.1006</c:v>
                </c:pt>
                <c:pt idx="215">
                  <c:v>7.1135</c:v>
                </c:pt>
                <c:pt idx="216">
                  <c:v>7.1264</c:v>
                </c:pt>
                <c:pt idx="217">
                  <c:v>7.1393</c:v>
                </c:pt>
                <c:pt idx="218">
                  <c:v>7.1522</c:v>
                </c:pt>
                <c:pt idx="219">
                  <c:v>7.1651</c:v>
                </c:pt>
                <c:pt idx="220">
                  <c:v>7.178</c:v>
                </c:pt>
                <c:pt idx="221">
                  <c:v>7.1909</c:v>
                </c:pt>
                <c:pt idx="222">
                  <c:v>7.2038</c:v>
                </c:pt>
                <c:pt idx="223">
                  <c:v>7.2167</c:v>
                </c:pt>
                <c:pt idx="224">
                  <c:v>7.2296000000000005</c:v>
                </c:pt>
                <c:pt idx="225">
                  <c:v>7.2425</c:v>
                </c:pt>
                <c:pt idx="226">
                  <c:v>7.2554</c:v>
                </c:pt>
                <c:pt idx="227">
                  <c:v>7.2683</c:v>
                </c:pt>
                <c:pt idx="228">
                  <c:v>7.2812</c:v>
                </c:pt>
                <c:pt idx="229">
                  <c:v>7.2941</c:v>
                </c:pt>
                <c:pt idx="230">
                  <c:v>7.307</c:v>
                </c:pt>
                <c:pt idx="231">
                  <c:v>7.3199000000000005</c:v>
                </c:pt>
                <c:pt idx="232">
                  <c:v>7.332800000000001</c:v>
                </c:pt>
                <c:pt idx="233">
                  <c:v>7.3457</c:v>
                </c:pt>
                <c:pt idx="234">
                  <c:v>7.3586</c:v>
                </c:pt>
                <c:pt idx="235">
                  <c:v>7.3715</c:v>
                </c:pt>
                <c:pt idx="236">
                  <c:v>7.3844</c:v>
                </c:pt>
                <c:pt idx="237">
                  <c:v>7.3973</c:v>
                </c:pt>
                <c:pt idx="238">
                  <c:v>7.410200000000001</c:v>
                </c:pt>
                <c:pt idx="239">
                  <c:v>7.423100000000001</c:v>
                </c:pt>
                <c:pt idx="240">
                  <c:v>7.436</c:v>
                </c:pt>
                <c:pt idx="241">
                  <c:v>7.4489</c:v>
                </c:pt>
                <c:pt idx="242">
                  <c:v>7.4618</c:v>
                </c:pt>
                <c:pt idx="243">
                  <c:v>7.4747</c:v>
                </c:pt>
                <c:pt idx="244">
                  <c:v>7.4876000000000005</c:v>
                </c:pt>
                <c:pt idx="245">
                  <c:v>7.500500000000001</c:v>
                </c:pt>
                <c:pt idx="246">
                  <c:v>7.513400000000001</c:v>
                </c:pt>
                <c:pt idx="247">
                  <c:v>7.526300000000001</c:v>
                </c:pt>
                <c:pt idx="248">
                  <c:v>7.539200000000001</c:v>
                </c:pt>
                <c:pt idx="249">
                  <c:v>7.5521</c:v>
                </c:pt>
                <c:pt idx="250">
                  <c:v>7.565</c:v>
                </c:pt>
                <c:pt idx="251">
                  <c:v>7.5779000000000005</c:v>
                </c:pt>
                <c:pt idx="252">
                  <c:v>7.590800000000001</c:v>
                </c:pt>
                <c:pt idx="253">
                  <c:v>7.603700000000001</c:v>
                </c:pt>
                <c:pt idx="254">
                  <c:v>7.616600000000001</c:v>
                </c:pt>
                <c:pt idx="255">
                  <c:v>7.629500000000001</c:v>
                </c:pt>
                <c:pt idx="256">
                  <c:v>7.6424</c:v>
                </c:pt>
                <c:pt idx="257">
                  <c:v>7.6553</c:v>
                </c:pt>
                <c:pt idx="258">
                  <c:v>7.668200000000001</c:v>
                </c:pt>
                <c:pt idx="259">
                  <c:v>7.681100000000001</c:v>
                </c:pt>
                <c:pt idx="260">
                  <c:v>7.694000000000001</c:v>
                </c:pt>
                <c:pt idx="261">
                  <c:v>7.706900000000001</c:v>
                </c:pt>
                <c:pt idx="262">
                  <c:v>7.719800000000001</c:v>
                </c:pt>
                <c:pt idx="263">
                  <c:v>7.732700000000001</c:v>
                </c:pt>
                <c:pt idx="264">
                  <c:v>7.745600000000001</c:v>
                </c:pt>
                <c:pt idx="265">
                  <c:v>7.758500000000001</c:v>
                </c:pt>
                <c:pt idx="266">
                  <c:v>7.771400000000001</c:v>
                </c:pt>
                <c:pt idx="267">
                  <c:v>7.784300000000001</c:v>
                </c:pt>
                <c:pt idx="268">
                  <c:v>7.797200000000001</c:v>
                </c:pt>
                <c:pt idx="269">
                  <c:v>7.810100000000001</c:v>
                </c:pt>
                <c:pt idx="270">
                  <c:v>7.823000000000001</c:v>
                </c:pt>
                <c:pt idx="271">
                  <c:v>7.835900000000001</c:v>
                </c:pt>
                <c:pt idx="272">
                  <c:v>7.848800000000001</c:v>
                </c:pt>
                <c:pt idx="273">
                  <c:v>7.861700000000001</c:v>
                </c:pt>
                <c:pt idx="274">
                  <c:v>7.874600000000001</c:v>
                </c:pt>
                <c:pt idx="275">
                  <c:v>7.887500000000001</c:v>
                </c:pt>
                <c:pt idx="276">
                  <c:v>7.900400000000001</c:v>
                </c:pt>
                <c:pt idx="277">
                  <c:v>7.913300000000001</c:v>
                </c:pt>
                <c:pt idx="278">
                  <c:v>7.9262000000000015</c:v>
                </c:pt>
                <c:pt idx="279">
                  <c:v>7.939100000000002</c:v>
                </c:pt>
                <c:pt idx="280">
                  <c:v>7.952000000000001</c:v>
                </c:pt>
                <c:pt idx="281">
                  <c:v>7.964900000000001</c:v>
                </c:pt>
                <c:pt idx="282">
                  <c:v>7.977800000000001</c:v>
                </c:pt>
                <c:pt idx="283">
                  <c:v>7.9907</c:v>
                </c:pt>
                <c:pt idx="284">
                  <c:v>8.0036</c:v>
                </c:pt>
                <c:pt idx="285">
                  <c:v>8.0165</c:v>
                </c:pt>
                <c:pt idx="286">
                  <c:v>8.0294</c:v>
                </c:pt>
                <c:pt idx="287">
                  <c:v>8.042300000000001</c:v>
                </c:pt>
                <c:pt idx="288">
                  <c:v>8.055200000000001</c:v>
                </c:pt>
                <c:pt idx="289">
                  <c:v>8.068100000000001</c:v>
                </c:pt>
                <c:pt idx="290">
                  <c:v>8.081</c:v>
                </c:pt>
                <c:pt idx="291">
                  <c:v>8.0939</c:v>
                </c:pt>
                <c:pt idx="292">
                  <c:v>8.1068</c:v>
                </c:pt>
                <c:pt idx="293">
                  <c:v>8.1197</c:v>
                </c:pt>
                <c:pt idx="294">
                  <c:v>8.1326</c:v>
                </c:pt>
                <c:pt idx="295">
                  <c:v>8.1455</c:v>
                </c:pt>
                <c:pt idx="296">
                  <c:v>8.1584</c:v>
                </c:pt>
                <c:pt idx="297">
                  <c:v>8.171299999999999</c:v>
                </c:pt>
                <c:pt idx="298">
                  <c:v>8.184199999999999</c:v>
                </c:pt>
                <c:pt idx="299">
                  <c:v>8.197099999999999</c:v>
                </c:pt>
                <c:pt idx="300">
                  <c:v>8.209999999999999</c:v>
                </c:pt>
                <c:pt idx="301">
                  <c:v>8.2229</c:v>
                </c:pt>
                <c:pt idx="302">
                  <c:v>8.2358</c:v>
                </c:pt>
                <c:pt idx="303">
                  <c:v>8.2487</c:v>
                </c:pt>
                <c:pt idx="304">
                  <c:v>8.2616</c:v>
                </c:pt>
                <c:pt idx="305">
                  <c:v>8.2745</c:v>
                </c:pt>
                <c:pt idx="306">
                  <c:v>8.287399999999998</c:v>
                </c:pt>
                <c:pt idx="307">
                  <c:v>8.300299999999998</c:v>
                </c:pt>
                <c:pt idx="308">
                  <c:v>8.313199999999998</c:v>
                </c:pt>
                <c:pt idx="309">
                  <c:v>8.326099999999999</c:v>
                </c:pt>
                <c:pt idx="310">
                  <c:v>8.338999999999999</c:v>
                </c:pt>
                <c:pt idx="311">
                  <c:v>8.351899999999999</c:v>
                </c:pt>
                <c:pt idx="312">
                  <c:v>8.364799999999999</c:v>
                </c:pt>
                <c:pt idx="313">
                  <c:v>8.377699999999997</c:v>
                </c:pt>
                <c:pt idx="314">
                  <c:v>8.390599999999997</c:v>
                </c:pt>
                <c:pt idx="315">
                  <c:v>8.403499999999998</c:v>
                </c:pt>
                <c:pt idx="316">
                  <c:v>8.416399999999998</c:v>
                </c:pt>
                <c:pt idx="317">
                  <c:v>8.429299999999998</c:v>
                </c:pt>
                <c:pt idx="318">
                  <c:v>8.442199999999998</c:v>
                </c:pt>
                <c:pt idx="319">
                  <c:v>8.455099999999998</c:v>
                </c:pt>
                <c:pt idx="320">
                  <c:v>8.467999999999998</c:v>
                </c:pt>
                <c:pt idx="321">
                  <c:v>8.480899999999998</c:v>
                </c:pt>
                <c:pt idx="322">
                  <c:v>8.493799999999997</c:v>
                </c:pt>
                <c:pt idx="323">
                  <c:v>8.506699999999997</c:v>
                </c:pt>
                <c:pt idx="324">
                  <c:v>8.519599999999997</c:v>
                </c:pt>
                <c:pt idx="325">
                  <c:v>8.532499999999997</c:v>
                </c:pt>
                <c:pt idx="326">
                  <c:v>8.545399999999997</c:v>
                </c:pt>
                <c:pt idx="327">
                  <c:v>8.558299999999997</c:v>
                </c:pt>
                <c:pt idx="328">
                  <c:v>8.571199999999997</c:v>
                </c:pt>
                <c:pt idx="329">
                  <c:v>8.584099999999996</c:v>
                </c:pt>
                <c:pt idx="330">
                  <c:v>8.596999999999996</c:v>
                </c:pt>
                <c:pt idx="331">
                  <c:v>8.609899999999996</c:v>
                </c:pt>
                <c:pt idx="332">
                  <c:v>8.622799999999996</c:v>
                </c:pt>
                <c:pt idx="333">
                  <c:v>8.635699999999996</c:v>
                </c:pt>
                <c:pt idx="334">
                  <c:v>8.648599999999997</c:v>
                </c:pt>
                <c:pt idx="335">
                  <c:v>8.661499999999997</c:v>
                </c:pt>
                <c:pt idx="336">
                  <c:v>8.674399999999997</c:v>
                </c:pt>
                <c:pt idx="337">
                  <c:v>8.687299999999997</c:v>
                </c:pt>
                <c:pt idx="338">
                  <c:v>8.700199999999995</c:v>
                </c:pt>
                <c:pt idx="339">
                  <c:v>8.713099999999995</c:v>
                </c:pt>
                <c:pt idx="340">
                  <c:v>8.725999999999996</c:v>
                </c:pt>
                <c:pt idx="341">
                  <c:v>8.738899999999996</c:v>
                </c:pt>
                <c:pt idx="342">
                  <c:v>8.751799999999996</c:v>
                </c:pt>
                <c:pt idx="343">
                  <c:v>8.764699999999996</c:v>
                </c:pt>
                <c:pt idx="344">
                  <c:v>8.777599999999996</c:v>
                </c:pt>
                <c:pt idx="345">
                  <c:v>8.790499999999994</c:v>
                </c:pt>
                <c:pt idx="346">
                  <c:v>8.803399999999995</c:v>
                </c:pt>
                <c:pt idx="347">
                  <c:v>8.816299999999995</c:v>
                </c:pt>
                <c:pt idx="348">
                  <c:v>8.829199999999995</c:v>
                </c:pt>
                <c:pt idx="349">
                  <c:v>8.842099999999995</c:v>
                </c:pt>
                <c:pt idx="350">
                  <c:v>8.854999999999995</c:v>
                </c:pt>
                <c:pt idx="351">
                  <c:v>8.867899999999995</c:v>
                </c:pt>
                <c:pt idx="352">
                  <c:v>8.880799999999995</c:v>
                </c:pt>
                <c:pt idx="353">
                  <c:v>8.893699999999995</c:v>
                </c:pt>
                <c:pt idx="354">
                  <c:v>8.906599999999994</c:v>
                </c:pt>
                <c:pt idx="355">
                  <c:v>8.919499999999994</c:v>
                </c:pt>
                <c:pt idx="356">
                  <c:v>8.932399999999994</c:v>
                </c:pt>
                <c:pt idx="357">
                  <c:v>8.945299999999994</c:v>
                </c:pt>
                <c:pt idx="358">
                  <c:v>8.958199999999994</c:v>
                </c:pt>
                <c:pt idx="359">
                  <c:v>8.971099999999995</c:v>
                </c:pt>
              </c:numCache>
            </c:numRef>
          </c:xVal>
          <c:yVal>
            <c:numRef>
              <c:f>Feuil4!$E$1:$E$360</c:f>
              <c:numCache>
                <c:ptCount val="360"/>
                <c:pt idx="0">
                  <c:v>0.0002074887221161013</c:v>
                </c:pt>
                <c:pt idx="1">
                  <c:v>0.00022472489988200196</c:v>
                </c:pt>
                <c:pt idx="2">
                  <c:v>0.00024329555669074809</c:v>
                </c:pt>
                <c:pt idx="3">
                  <c:v>0.00026329550299123106</c:v>
                </c:pt>
                <c:pt idx="4">
                  <c:v>0.00028482557829838384</c:v>
                </c:pt>
                <c:pt idx="5">
                  <c:v>0.0003079929789035246</c:v>
                </c:pt>
                <c:pt idx="6">
                  <c:v>0.00033291159922537697</c:v>
                </c:pt>
                <c:pt idx="7">
                  <c:v>0.00035970238706502873</c:v>
                </c:pt>
                <c:pt idx="8">
                  <c:v>0.0003884937130090888</c:v>
                </c:pt>
                <c:pt idx="9">
                  <c:v>0.00041942175420391184</c:v>
                </c:pt>
                <c:pt idx="10">
                  <c:v>0.000452630892699942</c:v>
                </c:pt>
                <c:pt idx="11">
                  <c:v>0.00048827412853879774</c:v>
                </c:pt>
                <c:pt idx="12">
                  <c:v>0.0005265135077266012</c:v>
                </c:pt>
                <c:pt idx="13">
                  <c:v>0.000567520565205177</c:v>
                </c:pt>
                <c:pt idx="14">
                  <c:v>0.0006114767828979242</c:v>
                </c:pt>
                <c:pt idx="15">
                  <c:v>0.0006585740628693901</c:v>
                </c:pt>
                <c:pt idx="16">
                  <c:v>0.0007090152155966858</c:v>
                </c:pt>
                <c:pt idx="17">
                  <c:v>0.0007630144633068217</c:v>
                </c:pt>
                <c:pt idx="18">
                  <c:v>0.0008207979582867319</c:v>
                </c:pt>
                <c:pt idx="19">
                  <c:v>0.0008826043160221095</c:v>
                </c:pt>
                <c:pt idx="20">
                  <c:v>0.0009486851629671024</c:v>
                </c:pt>
                <c:pt idx="21">
                  <c:v>0.001019305698689436</c:v>
                </c:pt>
                <c:pt idx="22">
                  <c:v>0.0010947452720744921</c:v>
                </c:pt>
                <c:pt idx="23">
                  <c:v>0.0011752979712073234</c:v>
                </c:pt>
                <c:pt idx="24">
                  <c:v>0.001261273226483446</c:v>
                </c:pt>
                <c:pt idx="25">
                  <c:v>0.001352996426427559</c:v>
                </c:pt>
                <c:pt idx="26">
                  <c:v>0.0014508095456240264</c:v>
                </c:pt>
                <c:pt idx="27">
                  <c:v>0.0015550717840841193</c:v>
                </c:pt>
                <c:pt idx="28">
                  <c:v>0.0016661602172926458</c:v>
                </c:pt>
                <c:pt idx="29">
                  <c:v>0.0017844704560907097</c:v>
                </c:pt>
                <c:pt idx="30">
                  <c:v>0.0019104173154620848</c:v>
                </c:pt>
                <c:pt idx="31">
                  <c:v>0.002044435491198091</c:v>
                </c:pt>
                <c:pt idx="32">
                  <c:v>0.002186980243320023</c:v>
                </c:pt>
                <c:pt idx="33">
                  <c:v>0.0023385280850392897</c:v>
                </c:pt>
                <c:pt idx="34">
                  <c:v>0.0024995774759335836</c:v>
                </c:pt>
                <c:pt idx="35">
                  <c:v>0.002670649517912745</c:v>
                </c:pt>
                <c:pt idx="36">
                  <c:v>0.0028522886524408133</c:v>
                </c:pt>
                <c:pt idx="37">
                  <c:v>0.0030450633573712005</c:v>
                </c:pt>
                <c:pt idx="38">
                  <c:v>0.0032495668416403054</c:v>
                </c:pt>
                <c:pt idx="39">
                  <c:v>0.003466417735951314</c:v>
                </c:pt>
                <c:pt idx="40">
                  <c:v>0.00369626077746497</c:v>
                </c:pt>
                <c:pt idx="41">
                  <c:v>0.0039397674863978155</c:v>
                </c:pt>
                <c:pt idx="42">
                  <c:v>0.0041976368323112774</c:v>
                </c:pt>
                <c:pt idx="43">
                  <c:v>0.004470595887757392</c:v>
                </c:pt>
                <c:pt idx="44">
                  <c:v>0.0047594004668291895</c:v>
                </c:pt>
                <c:pt idx="45">
                  <c:v>0.005064835746046529</c:v>
                </c:pt>
                <c:pt idx="46">
                  <c:v>0.005387716864891519</c:v>
                </c:pt>
                <c:pt idx="47">
                  <c:v>0.005728889503192453</c:v>
                </c:pt>
                <c:pt idx="48">
                  <c:v>0.006089230432441679</c:v>
                </c:pt>
                <c:pt idx="49">
                  <c:v>0.006469648038021812</c:v>
                </c:pt>
                <c:pt idx="50">
                  <c:v>0.006871082809206382</c:v>
                </c:pt>
                <c:pt idx="51">
                  <c:v>0.007294507793696265</c:v>
                </c:pt>
                <c:pt idx="52">
                  <c:v>0.007740929013352705</c:v>
                </c:pt>
                <c:pt idx="53">
                  <c:v>0.008211385837691692</c:v>
                </c:pt>
                <c:pt idx="54">
                  <c:v>0.008706951311614097</c:v>
                </c:pt>
                <c:pt idx="55">
                  <c:v>0.009228732433761218</c:v>
                </c:pt>
                <c:pt idx="56">
                  <c:v>0.009777870381807848</c:v>
                </c:pt>
                <c:pt idx="57">
                  <c:v>0.010355540680934505</c:v>
                </c:pt>
                <c:pt idx="58">
                  <c:v>0.010962953311658282</c:v>
                </c:pt>
                <c:pt idx="59">
                  <c:v>0.011601352753148381</c:v>
                </c:pt>
                <c:pt idx="60">
                  <c:v>0.012272017958108703</c:v>
                </c:pt>
                <c:pt idx="61">
                  <c:v>0.012976262255276254</c:v>
                </c:pt>
                <c:pt idx="62">
                  <c:v>0.013715433175561838</c:v>
                </c:pt>
                <c:pt idx="63">
                  <c:v>0.014490912197848762</c:v>
                </c:pt>
                <c:pt idx="64">
                  <c:v>0.01530411441046714</c:v>
                </c:pt>
                <c:pt idx="65">
                  <c:v>0.016156488084376388</c:v>
                </c:pt>
                <c:pt idx="66">
                  <c:v>0.01704951415411745</c:v>
                </c:pt>
                <c:pt idx="67">
                  <c:v>0.01798470560263992</c:v>
                </c:pt>
                <c:pt idx="68">
                  <c:v>0.018963606746167698</c:v>
                </c:pt>
                <c:pt idx="69">
                  <c:v>0.01998779241534186</c:v>
                </c:pt>
                <c:pt idx="70">
                  <c:v>0.02105886702897026</c:v>
                </c:pt>
                <c:pt idx="71">
                  <c:v>0.022178463556821543</c:v>
                </c:pt>
                <c:pt idx="72">
                  <c:v>0.02334824236802737</c:v>
                </c:pt>
                <c:pt idx="73">
                  <c:v>0.024569889961800033</c:v>
                </c:pt>
                <c:pt idx="74">
                  <c:v>0.025845117577335302</c:v>
                </c:pt>
                <c:pt idx="75">
                  <c:v>0.02717565967995154</c:v>
                </c:pt>
                <c:pt idx="76">
                  <c:v>0.028563272320716676</c:v>
                </c:pt>
                <c:pt idx="77">
                  <c:v>0.03000973136703438</c:v>
                </c:pt>
                <c:pt idx="78">
                  <c:v>0.03151683060190085</c:v>
                </c:pt>
                <c:pt idx="79">
                  <c:v>0.033086379689803096</c:v>
                </c:pt>
                <c:pt idx="80">
                  <c:v>0.03472020200750872</c:v>
                </c:pt>
                <c:pt idx="81">
                  <c:v>0.036420132338297044</c:v>
                </c:pt>
                <c:pt idx="82">
                  <c:v>0.03818801442850034</c:v>
                </c:pt>
                <c:pt idx="83">
                  <c:v>0.04002569840556265</c:v>
                </c:pt>
                <c:pt idx="84">
                  <c:v>0.04193503805718141</c:v>
                </c:pt>
                <c:pt idx="85">
                  <c:v>0.04391788797147505</c:v>
                </c:pt>
                <c:pt idx="86">
                  <c:v>0.045976100538513955</c:v>
                </c:pt>
                <c:pt idx="87">
                  <c:v>0.04811152281396663</c:v>
                </c:pt>
                <c:pt idx="88">
                  <c:v>0.050325993246042894</c:v>
                </c:pt>
                <c:pt idx="89">
                  <c:v>0.05262133826736341</c:v>
                </c:pt>
                <c:pt idx="90">
                  <c:v>0.054999368753847505</c:v>
                </c:pt>
                <c:pt idx="91">
                  <c:v>0.057461876353188675</c:v>
                </c:pt>
                <c:pt idx="92">
                  <c:v>0.06001062968597803</c:v>
                </c:pt>
                <c:pt idx="93">
                  <c:v>0.06264737042303954</c:v>
                </c:pt>
                <c:pt idx="94">
                  <c:v>0.06537380924305505</c:v>
                </c:pt>
                <c:pt idx="95">
                  <c:v>0.06819162167508121</c:v>
                </c:pt>
                <c:pt idx="96">
                  <c:v>0.07110244383109315</c:v>
                </c:pt>
                <c:pt idx="97">
                  <c:v>0.07410786803422821</c:v>
                </c:pt>
                <c:pt idx="98">
                  <c:v>0.0772094383489472</c:v>
                </c:pt>
                <c:pt idx="99">
                  <c:v>0.08040864601987707</c:v>
                </c:pt>
                <c:pt idx="100">
                  <c:v>0.08370692482664838</c:v>
                </c:pt>
                <c:pt idx="101">
                  <c:v>0.08710564636258633</c:v>
                </c:pt>
                <c:pt idx="102">
                  <c:v>0.09060611524566137</c:v>
                </c:pt>
                <c:pt idx="103">
                  <c:v>0.09420956427064323</c:v>
                </c:pt>
                <c:pt idx="104">
                  <c:v>0.09791714951193602</c:v>
                </c:pt>
                <c:pt idx="105">
                  <c:v>0.10172994538709561</c:v>
                </c:pt>
                <c:pt idx="106">
                  <c:v>0.10564893969154206</c:v>
                </c:pt>
                <c:pt idx="107">
                  <c:v>0.1096750286154782</c:v>
                </c:pt>
                <c:pt idx="108">
                  <c:v>0.11380901175450686</c:v>
                </c:pt>
                <c:pt idx="109">
                  <c:v>0.11805158712590284</c:v>
                </c:pt>
                <c:pt idx="110">
                  <c:v>0.12240334620293665</c:v>
                </c:pt>
                <c:pt idx="111">
                  <c:v>0.12686476898006632</c:v>
                </c:pt>
                <c:pt idx="112">
                  <c:v>0.1314362190822049</c:v>
                </c:pt>
                <c:pt idx="113">
                  <c:v>0.13611793893163654</c:v>
                </c:pt>
                <c:pt idx="114">
                  <c:v>0.14091004498648493</c:v>
                </c:pt>
                <c:pt idx="115">
                  <c:v>0.1458125230649408</c:v>
                </c:pt>
                <c:pt idx="116">
                  <c:v>0.15082522376971683</c:v>
                </c:pt>
                <c:pt idx="117">
                  <c:v>0.15594785802742694</c:v>
                </c:pt>
                <c:pt idx="118">
                  <c:v>0.16117999275777364</c:v>
                </c:pt>
                <c:pt idx="119">
                  <c:v>0.16652104668757145</c:v>
                </c:pt>
                <c:pt idx="120">
                  <c:v>0.1719702863247369</c:v>
                </c:pt>
                <c:pt idx="121">
                  <c:v>0.17752682210742962</c:v>
                </c:pt>
                <c:pt idx="122">
                  <c:v>0.18318960474353793</c:v>
                </c:pt>
                <c:pt idx="123">
                  <c:v>0.1889574217556612</c:v>
                </c:pt>
                <c:pt idx="124">
                  <c:v>0.19482889424664776</c:v>
                </c:pt>
                <c:pt idx="125">
                  <c:v>0.20080247390060682</c:v>
                </c:pt>
                <c:pt idx="126">
                  <c:v>0.2068764402341116</c:v>
                </c:pt>
                <c:pt idx="127">
                  <c:v>0.2130488981120643</c:v>
                </c:pt>
                <c:pt idx="128">
                  <c:v>0.21931777554238518</c:v>
                </c:pt>
                <c:pt idx="129">
                  <c:v>0.22568082176332915</c:v>
                </c:pt>
                <c:pt idx="130">
                  <c:v>0.23213560563681326</c:v>
                </c:pt>
                <c:pt idx="131">
                  <c:v>0.23867951436067197</c:v>
                </c:pt>
                <c:pt idx="132">
                  <c:v>0.24530975251222129</c:v>
                </c:pt>
                <c:pt idx="133">
                  <c:v>0.2520233414349362</c:v>
                </c:pt>
                <c:pt idx="134">
                  <c:v>0.2588171189794008</c:v>
                </c:pt>
                <c:pt idx="135">
                  <c:v>0.2656877396090032</c:v>
                </c:pt>
                <c:pt idx="136">
                  <c:v>0.2726316748800962</c:v>
                </c:pt>
                <c:pt idx="137">
                  <c:v>0.27964521430555045</c:v>
                </c:pt>
                <c:pt idx="138">
                  <c:v>0.28672446660977524</c:v>
                </c:pt>
                <c:pt idx="139">
                  <c:v>0.2938653613823875</c:v>
                </c:pt>
                <c:pt idx="140">
                  <c:v>0.30106365113676387</c:v>
                </c:pt>
                <c:pt idx="141">
                  <c:v>0.30831491377872194</c:v>
                </c:pt>
                <c:pt idx="142">
                  <c:v>0.31561455548954914</c:v>
                </c:pt>
                <c:pt idx="143">
                  <c:v>0.3229578140265242</c:v>
                </c:pt>
                <c:pt idx="144">
                  <c:v>0.3303397624429731</c:v>
                </c:pt>
                <c:pt idx="145">
                  <c:v>0.3377553132287601</c:v>
                </c:pt>
                <c:pt idx="146">
                  <c:v>0.3451992228709472</c:v>
                </c:pt>
                <c:pt idx="147">
                  <c:v>0.35266609683315614</c:v>
                </c:pt>
                <c:pt idx="148">
                  <c:v>0.360150394950955</c:v>
                </c:pt>
                <c:pt idx="149">
                  <c:v>0.36764643723934787</c:v>
                </c:pt>
                <c:pt idx="150">
                  <c:v>0.3751484101071987</c:v>
                </c:pt>
                <c:pt idx="151">
                  <c:v>0.3826503729721589</c:v>
                </c:pt>
                <c:pt idx="152">
                  <c:v>0.3901462652683983</c:v>
                </c:pt>
                <c:pt idx="153">
                  <c:v>0.3976299138381708</c:v>
                </c:pt>
                <c:pt idx="154">
                  <c:v>0.40509504069698143</c:v>
                </c:pt>
                <c:pt idx="155">
                  <c:v>0.41253527116086</c:v>
                </c:pt>
                <c:pt idx="156">
                  <c:v>0.4199441423230044</c:v>
                </c:pt>
                <c:pt idx="157">
                  <c:v>0.42731511186582405</c:v>
                </c:pt>
                <c:pt idx="158">
                  <c:v>0.43464156719320995</c:v>
                </c:pt>
                <c:pt idx="159">
                  <c:v>0.44191683486667765</c:v>
                </c:pt>
                <c:pt idx="160">
                  <c:v>0.44913419032788</c:v>
                </c:pt>
                <c:pt idx="161">
                  <c:v>0.456286867888876</c:v>
                </c:pt>
                <c:pt idx="162">
                  <c:v>0.4633680709704692</c:v>
                </c:pt>
                <c:pt idx="163">
                  <c:v>0.470370982567907</c:v>
                </c:pt>
                <c:pt idx="164">
                  <c:v>0.4772887759222525</c:v>
                </c:pt>
                <c:pt idx="165">
                  <c:v>0.4841146253748235</c:v>
                </c:pt>
                <c:pt idx="166">
                  <c:v>0.490841717381229</c:v>
                </c:pt>
                <c:pt idx="167">
                  <c:v>0.4974632616607324</c:v>
                </c:pt>
                <c:pt idx="168">
                  <c:v>0.5039725024559413</c:v>
                </c:pt>
                <c:pt idx="169">
                  <c:v>0.5103627298771546</c:v>
                </c:pt>
                <c:pt idx="170">
                  <c:v>0.5166272913051156</c:v>
                </c:pt>
                <c:pt idx="171">
                  <c:v>0.5227596028253961</c:v>
                </c:pt>
                <c:pt idx="172">
                  <c:v>0.5287531606672132</c:v>
                </c:pt>
                <c:pt idx="173">
                  <c:v>0.5346015526191215</c:v>
                </c:pt>
                <c:pt idx="174">
                  <c:v>0.5402984693937589</c:v>
                </c:pt>
                <c:pt idx="175">
                  <c:v>0.5458377159136426</c:v>
                </c:pt>
                <c:pt idx="176">
                  <c:v>0.551213222489918</c:v>
                </c:pt>
                <c:pt idx="177">
                  <c:v>0.5564190558659606</c:v>
                </c:pt>
                <c:pt idx="178">
                  <c:v>0.5614494300978174</c:v>
                </c:pt>
                <c:pt idx="179">
                  <c:v>0.5662987172436494</c:v>
                </c:pt>
                <c:pt idx="180">
                  <c:v>0.5709614578346098</c:v>
                </c:pt>
                <c:pt idx="181">
                  <c:v>0.5754323710999473</c:v>
                </c:pt>
                <c:pt idx="182">
                  <c:v>0.5797063649195788</c:v>
                </c:pt>
                <c:pt idx="183">
                  <c:v>0.5837785454779131</c:v>
                </c:pt>
                <c:pt idx="184">
                  <c:v>0.5876442265933359</c:v>
                </c:pt>
                <c:pt idx="185">
                  <c:v>0.5912989386984869</c:v>
                </c:pt>
                <c:pt idx="186">
                  <c:v>0.5947384374472535</c:v>
                </c:pt>
                <c:pt idx="187">
                  <c:v>0.5979587119252961</c:v>
                </c:pt>
                <c:pt idx="188">
                  <c:v>0.6009559924418822</c:v>
                </c:pt>
                <c:pt idx="189">
                  <c:v>0.6037267578818456</c:v>
                </c:pt>
                <c:pt idx="190">
                  <c:v>0.606267742597606</c:v>
                </c:pt>
                <c:pt idx="191">
                  <c:v>0.6085759428223704</c:v>
                </c:pt>
                <c:pt idx="192">
                  <c:v>0.6106486225868849</c:v>
                </c:pt>
                <c:pt idx="193">
                  <c:v>0.6124833191234281</c:v>
                </c:pt>
                <c:pt idx="194">
                  <c:v>0.6140778477421024</c:v>
                </c:pt>
                <c:pt idx="195">
                  <c:v>0.6154303061659097</c:v>
                </c:pt>
                <c:pt idx="196">
                  <c:v>0.6165390783125718</c:v>
                </c:pt>
                <c:pt idx="197">
                  <c:v>0.6174028375125687</c:v>
                </c:pt>
                <c:pt idx="198">
                  <c:v>0.6180205491544263</c:v>
                </c:pt>
                <c:pt idx="199">
                  <c:v>0.6183914727498698</c:v>
                </c:pt>
                <c:pt idx="200">
                  <c:v>0.6185151634130738</c:v>
                </c:pt>
                <c:pt idx="201">
                  <c:v>0.6183914727498698</c:v>
                </c:pt>
                <c:pt idx="202">
                  <c:v>0.6180205491544263</c:v>
                </c:pt>
                <c:pt idx="203">
                  <c:v>0.6174028375125687</c:v>
                </c:pt>
                <c:pt idx="204">
                  <c:v>0.6165390783125718</c:v>
                </c:pt>
                <c:pt idx="205">
                  <c:v>0.6154303061659097</c:v>
                </c:pt>
                <c:pt idx="206">
                  <c:v>0.6140778477421023</c:v>
                </c:pt>
                <c:pt idx="207">
                  <c:v>0.6124833191234281</c:v>
                </c:pt>
                <c:pt idx="208">
                  <c:v>0.6106486225868849</c:v>
                </c:pt>
                <c:pt idx="209">
                  <c:v>0.6085759428223703</c:v>
                </c:pt>
                <c:pt idx="210">
                  <c:v>0.606267742597606</c:v>
                </c:pt>
                <c:pt idx="211">
                  <c:v>0.6037267578818455</c:v>
                </c:pt>
                <c:pt idx="212">
                  <c:v>0.6009559924418822</c:v>
                </c:pt>
                <c:pt idx="213">
                  <c:v>0.597958711925296</c:v>
                </c:pt>
                <c:pt idx="214">
                  <c:v>0.5947384374472534</c:v>
                </c:pt>
                <c:pt idx="215">
                  <c:v>0.5912989386984869</c:v>
                </c:pt>
                <c:pt idx="216">
                  <c:v>0.5876442265933358</c:v>
                </c:pt>
                <c:pt idx="217">
                  <c:v>0.583778545477913</c:v>
                </c:pt>
                <c:pt idx="218">
                  <c:v>0.5797063649195788</c:v>
                </c:pt>
                <c:pt idx="219">
                  <c:v>0.5754323710999473</c:v>
                </c:pt>
                <c:pt idx="220">
                  <c:v>0.5709614578346097</c:v>
                </c:pt>
                <c:pt idx="221">
                  <c:v>0.5662987172436493</c:v>
                </c:pt>
                <c:pt idx="222">
                  <c:v>0.5614494300978173</c:v>
                </c:pt>
                <c:pt idx="223">
                  <c:v>0.5564190558659604</c:v>
                </c:pt>
                <c:pt idx="224">
                  <c:v>0.5512132224899179</c:v>
                </c:pt>
                <c:pt idx="225">
                  <c:v>0.5458377159136424</c:v>
                </c:pt>
                <c:pt idx="226">
                  <c:v>0.5402984693937587</c:v>
                </c:pt>
                <c:pt idx="227">
                  <c:v>0.5346015526191213</c:v>
                </c:pt>
                <c:pt idx="228">
                  <c:v>0.528753160667213</c:v>
                </c:pt>
                <c:pt idx="229">
                  <c:v>0.522759602825396</c:v>
                </c:pt>
                <c:pt idx="230">
                  <c:v>0.5166272913051155</c:v>
                </c:pt>
                <c:pt idx="231">
                  <c:v>0.5103627298771545</c:v>
                </c:pt>
                <c:pt idx="232">
                  <c:v>0.5039725024559412</c:v>
                </c:pt>
                <c:pt idx="233">
                  <c:v>0.49746326166073235</c:v>
                </c:pt>
                <c:pt idx="234">
                  <c:v>0.49084171738122884</c:v>
                </c:pt>
                <c:pt idx="235">
                  <c:v>0.4841146253748234</c:v>
                </c:pt>
                <c:pt idx="236">
                  <c:v>0.4772887759222524</c:v>
                </c:pt>
                <c:pt idx="237">
                  <c:v>0.4703709825679069</c:v>
                </c:pt>
                <c:pt idx="238">
                  <c:v>0.46336807097046906</c:v>
                </c:pt>
                <c:pt idx="239">
                  <c:v>0.4562868678888759</c:v>
                </c:pt>
                <c:pt idx="240">
                  <c:v>0.44913419032787993</c:v>
                </c:pt>
                <c:pt idx="241">
                  <c:v>0.4419168348666775</c:v>
                </c:pt>
                <c:pt idx="242">
                  <c:v>0.43464156719320984</c:v>
                </c:pt>
                <c:pt idx="243">
                  <c:v>0.42731511186582394</c:v>
                </c:pt>
                <c:pt idx="244">
                  <c:v>0.4199441423230043</c:v>
                </c:pt>
                <c:pt idx="245">
                  <c:v>0.41253527116085986</c:v>
                </c:pt>
                <c:pt idx="246">
                  <c:v>0.4050950406969812</c:v>
                </c:pt>
                <c:pt idx="247">
                  <c:v>0.39762991383817065</c:v>
                </c:pt>
                <c:pt idx="248">
                  <c:v>0.3901462652683982</c:v>
                </c:pt>
                <c:pt idx="249">
                  <c:v>0.3826503729721588</c:v>
                </c:pt>
                <c:pt idx="250">
                  <c:v>0.3751484101071986</c:v>
                </c:pt>
                <c:pt idx="251">
                  <c:v>0.3676464372393477</c:v>
                </c:pt>
                <c:pt idx="252">
                  <c:v>0.36015039495095486</c:v>
                </c:pt>
                <c:pt idx="253">
                  <c:v>0.352666096833156</c:v>
                </c:pt>
                <c:pt idx="254">
                  <c:v>0.345199222870947</c:v>
                </c:pt>
                <c:pt idx="255">
                  <c:v>0.33775531322876007</c:v>
                </c:pt>
                <c:pt idx="256">
                  <c:v>0.330339762442973</c:v>
                </c:pt>
                <c:pt idx="257">
                  <c:v>0.3229578140265241</c:v>
                </c:pt>
                <c:pt idx="258">
                  <c:v>0.315614555489549</c:v>
                </c:pt>
                <c:pt idx="259">
                  <c:v>0.30831491377872183</c:v>
                </c:pt>
                <c:pt idx="260">
                  <c:v>0.3010636511367637</c:v>
                </c:pt>
                <c:pt idx="261">
                  <c:v>0.2938653613823874</c:v>
                </c:pt>
                <c:pt idx="262">
                  <c:v>0.2867244666097751</c:v>
                </c:pt>
                <c:pt idx="263">
                  <c:v>0.27964521430555034</c:v>
                </c:pt>
                <c:pt idx="264">
                  <c:v>0.27263167488009615</c:v>
                </c:pt>
                <c:pt idx="265">
                  <c:v>0.2656877396090031</c:v>
                </c:pt>
                <c:pt idx="266">
                  <c:v>0.25881711897940074</c:v>
                </c:pt>
                <c:pt idx="267">
                  <c:v>0.2520233414349361</c:v>
                </c:pt>
                <c:pt idx="268">
                  <c:v>0.2453097525122212</c:v>
                </c:pt>
                <c:pt idx="269">
                  <c:v>0.23867951436067184</c:v>
                </c:pt>
                <c:pt idx="270">
                  <c:v>0.23213560563681312</c:v>
                </c:pt>
                <c:pt idx="271">
                  <c:v>0.22568082176332904</c:v>
                </c:pt>
                <c:pt idx="272">
                  <c:v>0.2193177755423851</c:v>
                </c:pt>
                <c:pt idx="273">
                  <c:v>0.21304889811206415</c:v>
                </c:pt>
                <c:pt idx="274">
                  <c:v>0.2068764402341115</c:v>
                </c:pt>
                <c:pt idx="275">
                  <c:v>0.2008024739006068</c:v>
                </c:pt>
                <c:pt idx="276">
                  <c:v>0.1948288942466477</c:v>
                </c:pt>
                <c:pt idx="277">
                  <c:v>0.18895742175566105</c:v>
                </c:pt>
                <c:pt idx="278">
                  <c:v>0.18318960474353788</c:v>
                </c:pt>
                <c:pt idx="279">
                  <c:v>0.17752682210742954</c:v>
                </c:pt>
                <c:pt idx="280">
                  <c:v>0.1719702863247368</c:v>
                </c:pt>
                <c:pt idx="281">
                  <c:v>0.16652104668757134</c:v>
                </c:pt>
                <c:pt idx="282">
                  <c:v>0.16117999275777353</c:v>
                </c:pt>
                <c:pt idx="283">
                  <c:v>0.15594785802742686</c:v>
                </c:pt>
                <c:pt idx="284">
                  <c:v>0.15082522376971672</c:v>
                </c:pt>
                <c:pt idx="285">
                  <c:v>0.1458125230649407</c:v>
                </c:pt>
                <c:pt idx="286">
                  <c:v>0.1409100449864848</c:v>
                </c:pt>
                <c:pt idx="287">
                  <c:v>0.13611793893163643</c:v>
                </c:pt>
                <c:pt idx="288">
                  <c:v>0.13143621908220485</c:v>
                </c:pt>
                <c:pt idx="289">
                  <c:v>0.12686476898006627</c:v>
                </c:pt>
                <c:pt idx="290">
                  <c:v>0.12240334620293661</c:v>
                </c:pt>
                <c:pt idx="291">
                  <c:v>0.11805158712590276</c:v>
                </c:pt>
                <c:pt idx="292">
                  <c:v>0.11380901175450679</c:v>
                </c:pt>
                <c:pt idx="293">
                  <c:v>0.10967502861547812</c:v>
                </c:pt>
                <c:pt idx="294">
                  <c:v>0.105648939691542</c:v>
                </c:pt>
                <c:pt idx="295">
                  <c:v>0.10172994538709555</c:v>
                </c:pt>
                <c:pt idx="296">
                  <c:v>0.09791714951193596</c:v>
                </c:pt>
                <c:pt idx="297">
                  <c:v>0.0942095642706432</c:v>
                </c:pt>
                <c:pt idx="298">
                  <c:v>0.09060611524566131</c:v>
                </c:pt>
                <c:pt idx="299">
                  <c:v>0.08710564636258626</c:v>
                </c:pt>
                <c:pt idx="300">
                  <c:v>0.08370692482664831</c:v>
                </c:pt>
                <c:pt idx="301">
                  <c:v>0.080408646019877</c:v>
                </c:pt>
                <c:pt idx="302">
                  <c:v>0.07720943834894713</c:v>
                </c:pt>
                <c:pt idx="303">
                  <c:v>0.07410786803422814</c:v>
                </c:pt>
                <c:pt idx="304">
                  <c:v>0.07110244383109308</c:v>
                </c:pt>
                <c:pt idx="305">
                  <c:v>0.06819162167508114</c:v>
                </c:pt>
                <c:pt idx="306">
                  <c:v>0.06537380924305503</c:v>
                </c:pt>
                <c:pt idx="307">
                  <c:v>0.0626473704230395</c:v>
                </c:pt>
                <c:pt idx="308">
                  <c:v>0.06001062968597797</c:v>
                </c:pt>
                <c:pt idx="309">
                  <c:v>0.05746187635318862</c:v>
                </c:pt>
                <c:pt idx="310">
                  <c:v>0.05499936875384748</c:v>
                </c:pt>
                <c:pt idx="311">
                  <c:v>0.052621338267363385</c:v>
                </c:pt>
                <c:pt idx="312">
                  <c:v>0.05032599324604287</c:v>
                </c:pt>
                <c:pt idx="313">
                  <c:v>0.048111522813966585</c:v>
                </c:pt>
                <c:pt idx="314">
                  <c:v>0.045976100538513885</c:v>
                </c:pt>
                <c:pt idx="315">
                  <c:v>0.04391788797147499</c:v>
                </c:pt>
                <c:pt idx="316">
                  <c:v>0.04193503805718137</c:v>
                </c:pt>
                <c:pt idx="317">
                  <c:v>0.040025698405562596</c:v>
                </c:pt>
                <c:pt idx="318">
                  <c:v>0.03818801442850031</c:v>
                </c:pt>
                <c:pt idx="319">
                  <c:v>0.03642013233829699</c:v>
                </c:pt>
                <c:pt idx="320">
                  <c:v>0.03472020200750867</c:v>
                </c:pt>
                <c:pt idx="321">
                  <c:v>0.03308637968980309</c:v>
                </c:pt>
                <c:pt idx="322">
                  <c:v>0.031516830601900823</c:v>
                </c:pt>
                <c:pt idx="323">
                  <c:v>0.03000973136703437</c:v>
                </c:pt>
                <c:pt idx="324">
                  <c:v>0.028563272320716666</c:v>
                </c:pt>
                <c:pt idx="325">
                  <c:v>0.02717565967995153</c:v>
                </c:pt>
                <c:pt idx="326">
                  <c:v>0.025845117577335267</c:v>
                </c:pt>
                <c:pt idx="327">
                  <c:v>0.02456988996180002</c:v>
                </c:pt>
                <c:pt idx="328">
                  <c:v>0.02334824236802735</c:v>
                </c:pt>
                <c:pt idx="329">
                  <c:v>0.02217846355682151</c:v>
                </c:pt>
                <c:pt idx="330">
                  <c:v>0.02105886702897023</c:v>
                </c:pt>
                <c:pt idx="331">
                  <c:v>0.019987792415341835</c:v>
                </c:pt>
                <c:pt idx="332">
                  <c:v>0.01896360674616767</c:v>
                </c:pt>
                <c:pt idx="333">
                  <c:v>0.0179847056026399</c:v>
                </c:pt>
                <c:pt idx="334">
                  <c:v>0.017049514154117436</c:v>
                </c:pt>
                <c:pt idx="335">
                  <c:v>0.016156488084376374</c:v>
                </c:pt>
                <c:pt idx="336">
                  <c:v>0.015304114410467124</c:v>
                </c:pt>
                <c:pt idx="337">
                  <c:v>0.014490912197848751</c:v>
                </c:pt>
                <c:pt idx="338">
                  <c:v>0.013715433175561828</c:v>
                </c:pt>
                <c:pt idx="339">
                  <c:v>0.012976262255276238</c:v>
                </c:pt>
                <c:pt idx="340">
                  <c:v>0.012272017958108693</c:v>
                </c:pt>
                <c:pt idx="341">
                  <c:v>0.011601352753148376</c:v>
                </c:pt>
                <c:pt idx="342">
                  <c:v>0.010962953311658271</c:v>
                </c:pt>
                <c:pt idx="343">
                  <c:v>0.010355540680934498</c:v>
                </c:pt>
                <c:pt idx="344">
                  <c:v>0.00977787038180784</c:v>
                </c:pt>
                <c:pt idx="345">
                  <c:v>0.009228732433761207</c:v>
                </c:pt>
                <c:pt idx="346">
                  <c:v>0.008706951311614088</c:v>
                </c:pt>
                <c:pt idx="347">
                  <c:v>0.008211385837691685</c:v>
                </c:pt>
                <c:pt idx="348">
                  <c:v>0.007740929013352691</c:v>
                </c:pt>
                <c:pt idx="349">
                  <c:v>0.0072945077936962584</c:v>
                </c:pt>
                <c:pt idx="350">
                  <c:v>0.006871082809206377</c:v>
                </c:pt>
                <c:pt idx="351">
                  <c:v>0.006469648038021801</c:v>
                </c:pt>
                <c:pt idx="352">
                  <c:v>0.006089230432441668</c:v>
                </c:pt>
                <c:pt idx="353">
                  <c:v>0.0057288895031924495</c:v>
                </c:pt>
                <c:pt idx="354">
                  <c:v>0.005387716864891514</c:v>
                </c:pt>
                <c:pt idx="355">
                  <c:v>0.005064835746046524</c:v>
                </c:pt>
                <c:pt idx="356">
                  <c:v>0.004759400466829181</c:v>
                </c:pt>
                <c:pt idx="357">
                  <c:v>0.004470595887757384</c:v>
                </c:pt>
                <c:pt idx="358">
                  <c:v>0.00419763683231127</c:v>
                </c:pt>
                <c:pt idx="359">
                  <c:v>0.003939767486397805</c:v>
                </c:pt>
              </c:numCache>
            </c:numRef>
          </c:yVal>
          <c:smooth val="1"/>
        </c:ser>
        <c:axId val="12020768"/>
        <c:axId val="41078049"/>
      </c:scatterChart>
      <c:valAx>
        <c:axId val="1202076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78049"/>
        <c:crosses val="autoZero"/>
        <c:crossBetween val="midCat"/>
        <c:dispUnits/>
        <c:majorUnit val="1"/>
      </c:valAx>
      <c:valAx>
        <c:axId val="41078049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12020768"/>
        <c:crosses val="autoZero"/>
        <c:crossBetween val="midCat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Feuil4!$K$1:$K$360</c:f>
              <c:numCache>
                <c:ptCount val="360"/>
                <c:pt idx="0">
                  <c:v>6.890000000000001</c:v>
                </c:pt>
                <c:pt idx="1">
                  <c:v>6.8959</c:v>
                </c:pt>
                <c:pt idx="2">
                  <c:v>6.901800000000001</c:v>
                </c:pt>
                <c:pt idx="3">
                  <c:v>6.9077</c:v>
                </c:pt>
                <c:pt idx="4">
                  <c:v>6.913600000000001</c:v>
                </c:pt>
                <c:pt idx="5">
                  <c:v>6.9195</c:v>
                </c:pt>
                <c:pt idx="6">
                  <c:v>6.925400000000001</c:v>
                </c:pt>
                <c:pt idx="7">
                  <c:v>6.9313</c:v>
                </c:pt>
                <c:pt idx="8">
                  <c:v>6.937200000000001</c:v>
                </c:pt>
                <c:pt idx="9">
                  <c:v>6.9431</c:v>
                </c:pt>
                <c:pt idx="10">
                  <c:v>6.949000000000001</c:v>
                </c:pt>
                <c:pt idx="11">
                  <c:v>6.9549</c:v>
                </c:pt>
                <c:pt idx="12">
                  <c:v>6.960800000000001</c:v>
                </c:pt>
                <c:pt idx="13">
                  <c:v>6.9667</c:v>
                </c:pt>
                <c:pt idx="14">
                  <c:v>6.972600000000001</c:v>
                </c:pt>
                <c:pt idx="15">
                  <c:v>6.9785</c:v>
                </c:pt>
                <c:pt idx="16">
                  <c:v>6.984400000000001</c:v>
                </c:pt>
                <c:pt idx="17">
                  <c:v>6.9903</c:v>
                </c:pt>
                <c:pt idx="18">
                  <c:v>6.996200000000001</c:v>
                </c:pt>
                <c:pt idx="19">
                  <c:v>7.0021</c:v>
                </c:pt>
                <c:pt idx="20">
                  <c:v>7.008000000000001</c:v>
                </c:pt>
                <c:pt idx="21">
                  <c:v>7.0139000000000005</c:v>
                </c:pt>
                <c:pt idx="22">
                  <c:v>7.019800000000001</c:v>
                </c:pt>
                <c:pt idx="23">
                  <c:v>7.0257000000000005</c:v>
                </c:pt>
                <c:pt idx="24">
                  <c:v>7.031600000000001</c:v>
                </c:pt>
                <c:pt idx="25">
                  <c:v>7.0375000000000005</c:v>
                </c:pt>
                <c:pt idx="26">
                  <c:v>7.043400000000001</c:v>
                </c:pt>
                <c:pt idx="27">
                  <c:v>7.049300000000001</c:v>
                </c:pt>
                <c:pt idx="28">
                  <c:v>7.055200000000001</c:v>
                </c:pt>
                <c:pt idx="29">
                  <c:v>7.061100000000001</c:v>
                </c:pt>
                <c:pt idx="30">
                  <c:v>7.067000000000001</c:v>
                </c:pt>
                <c:pt idx="31">
                  <c:v>7.072900000000001</c:v>
                </c:pt>
                <c:pt idx="32">
                  <c:v>7.078800000000001</c:v>
                </c:pt>
                <c:pt idx="33">
                  <c:v>7.084700000000001</c:v>
                </c:pt>
                <c:pt idx="34">
                  <c:v>7.090600000000001</c:v>
                </c:pt>
                <c:pt idx="35">
                  <c:v>7.096500000000001</c:v>
                </c:pt>
                <c:pt idx="36">
                  <c:v>7.102400000000001</c:v>
                </c:pt>
                <c:pt idx="37">
                  <c:v>7.108300000000001</c:v>
                </c:pt>
                <c:pt idx="38">
                  <c:v>7.114200000000001</c:v>
                </c:pt>
                <c:pt idx="39">
                  <c:v>7.120100000000001</c:v>
                </c:pt>
                <c:pt idx="40">
                  <c:v>7.126000000000001</c:v>
                </c:pt>
                <c:pt idx="41">
                  <c:v>7.131900000000001</c:v>
                </c:pt>
                <c:pt idx="42">
                  <c:v>7.137800000000001</c:v>
                </c:pt>
                <c:pt idx="43">
                  <c:v>7.143700000000001</c:v>
                </c:pt>
                <c:pt idx="44">
                  <c:v>7.149600000000001</c:v>
                </c:pt>
                <c:pt idx="45">
                  <c:v>7.155500000000001</c:v>
                </c:pt>
                <c:pt idx="46">
                  <c:v>7.161400000000001</c:v>
                </c:pt>
                <c:pt idx="47">
                  <c:v>7.167300000000001</c:v>
                </c:pt>
                <c:pt idx="48">
                  <c:v>7.173200000000001</c:v>
                </c:pt>
                <c:pt idx="49">
                  <c:v>7.179100000000001</c:v>
                </c:pt>
                <c:pt idx="50">
                  <c:v>7.185000000000001</c:v>
                </c:pt>
                <c:pt idx="51">
                  <c:v>7.190900000000001</c:v>
                </c:pt>
                <c:pt idx="52">
                  <c:v>7.196800000000001</c:v>
                </c:pt>
                <c:pt idx="53">
                  <c:v>7.202700000000001</c:v>
                </c:pt>
                <c:pt idx="54">
                  <c:v>7.2086000000000015</c:v>
                </c:pt>
                <c:pt idx="55">
                  <c:v>7.214500000000001</c:v>
                </c:pt>
                <c:pt idx="56">
                  <c:v>7.2204000000000015</c:v>
                </c:pt>
                <c:pt idx="57">
                  <c:v>7.226300000000001</c:v>
                </c:pt>
                <c:pt idx="58">
                  <c:v>7.2322000000000015</c:v>
                </c:pt>
                <c:pt idx="59">
                  <c:v>7.238100000000001</c:v>
                </c:pt>
                <c:pt idx="60">
                  <c:v>7.2440000000000015</c:v>
                </c:pt>
                <c:pt idx="61">
                  <c:v>7.249900000000001</c:v>
                </c:pt>
                <c:pt idx="62">
                  <c:v>7.255800000000002</c:v>
                </c:pt>
                <c:pt idx="63">
                  <c:v>7.261700000000001</c:v>
                </c:pt>
                <c:pt idx="64">
                  <c:v>7.267600000000002</c:v>
                </c:pt>
                <c:pt idx="65">
                  <c:v>7.273500000000001</c:v>
                </c:pt>
                <c:pt idx="66">
                  <c:v>7.279400000000002</c:v>
                </c:pt>
                <c:pt idx="67">
                  <c:v>7.285300000000001</c:v>
                </c:pt>
                <c:pt idx="68">
                  <c:v>7.291200000000002</c:v>
                </c:pt>
                <c:pt idx="69">
                  <c:v>7.297100000000001</c:v>
                </c:pt>
                <c:pt idx="70">
                  <c:v>7.303000000000002</c:v>
                </c:pt>
                <c:pt idx="71">
                  <c:v>7.308900000000001</c:v>
                </c:pt>
                <c:pt idx="72">
                  <c:v>7.314800000000002</c:v>
                </c:pt>
                <c:pt idx="73">
                  <c:v>7.320700000000001</c:v>
                </c:pt>
                <c:pt idx="74">
                  <c:v>7.326600000000002</c:v>
                </c:pt>
                <c:pt idx="75">
                  <c:v>7.332500000000001</c:v>
                </c:pt>
                <c:pt idx="76">
                  <c:v>7.338400000000002</c:v>
                </c:pt>
                <c:pt idx="77">
                  <c:v>7.344300000000001</c:v>
                </c:pt>
                <c:pt idx="78">
                  <c:v>7.350200000000002</c:v>
                </c:pt>
                <c:pt idx="79">
                  <c:v>7.356100000000001</c:v>
                </c:pt>
                <c:pt idx="80">
                  <c:v>7.362000000000002</c:v>
                </c:pt>
                <c:pt idx="81">
                  <c:v>7.3679000000000014</c:v>
                </c:pt>
                <c:pt idx="82">
                  <c:v>7.373800000000002</c:v>
                </c:pt>
                <c:pt idx="83">
                  <c:v>7.3797000000000015</c:v>
                </c:pt>
                <c:pt idx="84">
                  <c:v>7.385600000000002</c:v>
                </c:pt>
                <c:pt idx="85">
                  <c:v>7.3915000000000015</c:v>
                </c:pt>
                <c:pt idx="86">
                  <c:v>7.397400000000002</c:v>
                </c:pt>
                <c:pt idx="87">
                  <c:v>7.4033000000000015</c:v>
                </c:pt>
                <c:pt idx="88">
                  <c:v>7.409200000000002</c:v>
                </c:pt>
                <c:pt idx="89">
                  <c:v>7.415100000000002</c:v>
                </c:pt>
                <c:pt idx="90">
                  <c:v>7.421000000000002</c:v>
                </c:pt>
                <c:pt idx="91">
                  <c:v>7.426900000000002</c:v>
                </c:pt>
                <c:pt idx="92">
                  <c:v>7.432800000000002</c:v>
                </c:pt>
                <c:pt idx="93">
                  <c:v>7.438700000000002</c:v>
                </c:pt>
                <c:pt idx="94">
                  <c:v>7.444600000000002</c:v>
                </c:pt>
                <c:pt idx="95">
                  <c:v>7.450500000000002</c:v>
                </c:pt>
                <c:pt idx="96">
                  <c:v>7.456400000000002</c:v>
                </c:pt>
                <c:pt idx="97">
                  <c:v>7.462300000000002</c:v>
                </c:pt>
                <c:pt idx="98">
                  <c:v>7.468200000000002</c:v>
                </c:pt>
                <c:pt idx="99">
                  <c:v>7.474100000000002</c:v>
                </c:pt>
                <c:pt idx="100">
                  <c:v>7.480000000000002</c:v>
                </c:pt>
                <c:pt idx="101">
                  <c:v>7.485900000000002</c:v>
                </c:pt>
                <c:pt idx="102">
                  <c:v>7.491800000000002</c:v>
                </c:pt>
                <c:pt idx="103">
                  <c:v>7.497700000000002</c:v>
                </c:pt>
                <c:pt idx="104">
                  <c:v>7.503600000000002</c:v>
                </c:pt>
                <c:pt idx="105">
                  <c:v>7.509500000000002</c:v>
                </c:pt>
                <c:pt idx="106">
                  <c:v>7.515400000000002</c:v>
                </c:pt>
                <c:pt idx="107">
                  <c:v>7.521300000000002</c:v>
                </c:pt>
                <c:pt idx="108">
                  <c:v>7.527200000000002</c:v>
                </c:pt>
                <c:pt idx="109">
                  <c:v>7.533100000000002</c:v>
                </c:pt>
                <c:pt idx="110">
                  <c:v>7.539000000000002</c:v>
                </c:pt>
                <c:pt idx="111">
                  <c:v>7.544900000000002</c:v>
                </c:pt>
                <c:pt idx="112">
                  <c:v>7.550800000000002</c:v>
                </c:pt>
                <c:pt idx="113">
                  <c:v>7.556700000000002</c:v>
                </c:pt>
                <c:pt idx="114">
                  <c:v>7.562600000000002</c:v>
                </c:pt>
                <c:pt idx="115">
                  <c:v>7.568500000000002</c:v>
                </c:pt>
                <c:pt idx="116">
                  <c:v>7.5744000000000025</c:v>
                </c:pt>
                <c:pt idx="117">
                  <c:v>7.580300000000002</c:v>
                </c:pt>
                <c:pt idx="118">
                  <c:v>7.5862000000000025</c:v>
                </c:pt>
                <c:pt idx="119">
                  <c:v>7.592100000000002</c:v>
                </c:pt>
                <c:pt idx="120">
                  <c:v>7.5980000000000025</c:v>
                </c:pt>
                <c:pt idx="121">
                  <c:v>7.603900000000002</c:v>
                </c:pt>
                <c:pt idx="122">
                  <c:v>7.609800000000003</c:v>
                </c:pt>
                <c:pt idx="123">
                  <c:v>7.615700000000002</c:v>
                </c:pt>
                <c:pt idx="124">
                  <c:v>7.621600000000003</c:v>
                </c:pt>
                <c:pt idx="125">
                  <c:v>7.627500000000002</c:v>
                </c:pt>
                <c:pt idx="126">
                  <c:v>7.633400000000003</c:v>
                </c:pt>
                <c:pt idx="127">
                  <c:v>7.639300000000002</c:v>
                </c:pt>
                <c:pt idx="128">
                  <c:v>7.645200000000003</c:v>
                </c:pt>
                <c:pt idx="129">
                  <c:v>7.651100000000002</c:v>
                </c:pt>
                <c:pt idx="130">
                  <c:v>7.657000000000003</c:v>
                </c:pt>
                <c:pt idx="131">
                  <c:v>7.662900000000002</c:v>
                </c:pt>
                <c:pt idx="132">
                  <c:v>7.668800000000003</c:v>
                </c:pt>
                <c:pt idx="133">
                  <c:v>7.674700000000002</c:v>
                </c:pt>
                <c:pt idx="134">
                  <c:v>7.680600000000003</c:v>
                </c:pt>
                <c:pt idx="135">
                  <c:v>7.686500000000002</c:v>
                </c:pt>
                <c:pt idx="136">
                  <c:v>7.692400000000003</c:v>
                </c:pt>
                <c:pt idx="137">
                  <c:v>7.698300000000002</c:v>
                </c:pt>
                <c:pt idx="138">
                  <c:v>7.704200000000003</c:v>
                </c:pt>
                <c:pt idx="139">
                  <c:v>7.710100000000002</c:v>
                </c:pt>
                <c:pt idx="140">
                  <c:v>7.716000000000003</c:v>
                </c:pt>
                <c:pt idx="141">
                  <c:v>7.721900000000002</c:v>
                </c:pt>
                <c:pt idx="142">
                  <c:v>7.727800000000003</c:v>
                </c:pt>
                <c:pt idx="143">
                  <c:v>7.7337000000000025</c:v>
                </c:pt>
                <c:pt idx="144">
                  <c:v>7.739600000000003</c:v>
                </c:pt>
                <c:pt idx="145">
                  <c:v>7.7455000000000025</c:v>
                </c:pt>
                <c:pt idx="146">
                  <c:v>7.751400000000003</c:v>
                </c:pt>
                <c:pt idx="147">
                  <c:v>7.7573000000000025</c:v>
                </c:pt>
                <c:pt idx="148">
                  <c:v>7.763200000000003</c:v>
                </c:pt>
                <c:pt idx="149">
                  <c:v>7.769100000000003</c:v>
                </c:pt>
                <c:pt idx="150">
                  <c:v>7.775000000000003</c:v>
                </c:pt>
                <c:pt idx="151">
                  <c:v>7.780900000000003</c:v>
                </c:pt>
                <c:pt idx="152">
                  <c:v>7.786800000000003</c:v>
                </c:pt>
                <c:pt idx="153">
                  <c:v>7.792700000000003</c:v>
                </c:pt>
                <c:pt idx="154">
                  <c:v>7.798600000000003</c:v>
                </c:pt>
                <c:pt idx="155">
                  <c:v>7.804500000000003</c:v>
                </c:pt>
                <c:pt idx="156">
                  <c:v>7.810400000000003</c:v>
                </c:pt>
                <c:pt idx="157">
                  <c:v>7.816300000000003</c:v>
                </c:pt>
                <c:pt idx="158">
                  <c:v>7.822200000000003</c:v>
                </c:pt>
                <c:pt idx="159">
                  <c:v>7.828100000000003</c:v>
                </c:pt>
                <c:pt idx="160">
                  <c:v>7.834000000000003</c:v>
                </c:pt>
                <c:pt idx="161">
                  <c:v>7.839900000000003</c:v>
                </c:pt>
                <c:pt idx="162">
                  <c:v>7.845800000000003</c:v>
                </c:pt>
                <c:pt idx="163">
                  <c:v>7.851700000000003</c:v>
                </c:pt>
                <c:pt idx="164">
                  <c:v>7.857600000000003</c:v>
                </c:pt>
                <c:pt idx="165">
                  <c:v>7.863500000000003</c:v>
                </c:pt>
                <c:pt idx="166">
                  <c:v>7.869400000000002</c:v>
                </c:pt>
                <c:pt idx="167">
                  <c:v>7.875300000000003</c:v>
                </c:pt>
                <c:pt idx="168">
                  <c:v>7.881200000000002</c:v>
                </c:pt>
                <c:pt idx="169">
                  <c:v>7.887100000000003</c:v>
                </c:pt>
                <c:pt idx="170">
                  <c:v>7.8930000000000025</c:v>
                </c:pt>
                <c:pt idx="171">
                  <c:v>7.898900000000003</c:v>
                </c:pt>
                <c:pt idx="172">
                  <c:v>7.9048000000000025</c:v>
                </c:pt>
                <c:pt idx="173">
                  <c:v>7.910700000000003</c:v>
                </c:pt>
                <c:pt idx="174">
                  <c:v>7.9166000000000025</c:v>
                </c:pt>
                <c:pt idx="175">
                  <c:v>7.922500000000003</c:v>
                </c:pt>
                <c:pt idx="176">
                  <c:v>7.928400000000003</c:v>
                </c:pt>
                <c:pt idx="177">
                  <c:v>7.934300000000003</c:v>
                </c:pt>
                <c:pt idx="178">
                  <c:v>7.940200000000003</c:v>
                </c:pt>
                <c:pt idx="179">
                  <c:v>7.946100000000003</c:v>
                </c:pt>
                <c:pt idx="180">
                  <c:v>7.952000000000003</c:v>
                </c:pt>
                <c:pt idx="181">
                  <c:v>7.957900000000003</c:v>
                </c:pt>
                <c:pt idx="182">
                  <c:v>7.963800000000003</c:v>
                </c:pt>
                <c:pt idx="183">
                  <c:v>7.969700000000003</c:v>
                </c:pt>
                <c:pt idx="184">
                  <c:v>7.975600000000003</c:v>
                </c:pt>
                <c:pt idx="185">
                  <c:v>7.981500000000002</c:v>
                </c:pt>
                <c:pt idx="186">
                  <c:v>7.987400000000003</c:v>
                </c:pt>
                <c:pt idx="187">
                  <c:v>7.993300000000002</c:v>
                </c:pt>
                <c:pt idx="188">
                  <c:v>7.999200000000003</c:v>
                </c:pt>
                <c:pt idx="189">
                  <c:v>8.005100000000002</c:v>
                </c:pt>
                <c:pt idx="190">
                  <c:v>8.011000000000003</c:v>
                </c:pt>
                <c:pt idx="191">
                  <c:v>8.016900000000003</c:v>
                </c:pt>
                <c:pt idx="192">
                  <c:v>8.022800000000002</c:v>
                </c:pt>
                <c:pt idx="193">
                  <c:v>8.028700000000002</c:v>
                </c:pt>
                <c:pt idx="194">
                  <c:v>8.034600000000003</c:v>
                </c:pt>
                <c:pt idx="195">
                  <c:v>8.040500000000003</c:v>
                </c:pt>
                <c:pt idx="196">
                  <c:v>8.046400000000002</c:v>
                </c:pt>
                <c:pt idx="197">
                  <c:v>8.052300000000002</c:v>
                </c:pt>
                <c:pt idx="198">
                  <c:v>8.058200000000003</c:v>
                </c:pt>
                <c:pt idx="199">
                  <c:v>8.064100000000003</c:v>
                </c:pt>
                <c:pt idx="200">
                  <c:v>8.070000000000002</c:v>
                </c:pt>
                <c:pt idx="201">
                  <c:v>8.075900000000003</c:v>
                </c:pt>
                <c:pt idx="202">
                  <c:v>8.081800000000003</c:v>
                </c:pt>
                <c:pt idx="203">
                  <c:v>8.087700000000003</c:v>
                </c:pt>
                <c:pt idx="204">
                  <c:v>8.093600000000002</c:v>
                </c:pt>
                <c:pt idx="205">
                  <c:v>8.099500000000003</c:v>
                </c:pt>
                <c:pt idx="206">
                  <c:v>8.105400000000003</c:v>
                </c:pt>
                <c:pt idx="207">
                  <c:v>8.111300000000004</c:v>
                </c:pt>
                <c:pt idx="208">
                  <c:v>8.117200000000002</c:v>
                </c:pt>
                <c:pt idx="209">
                  <c:v>8.123100000000003</c:v>
                </c:pt>
                <c:pt idx="210">
                  <c:v>8.129000000000003</c:v>
                </c:pt>
                <c:pt idx="211">
                  <c:v>8.134900000000004</c:v>
                </c:pt>
                <c:pt idx="212">
                  <c:v>8.140800000000002</c:v>
                </c:pt>
                <c:pt idx="213">
                  <c:v>8.146700000000003</c:v>
                </c:pt>
                <c:pt idx="214">
                  <c:v>8.152600000000003</c:v>
                </c:pt>
                <c:pt idx="215">
                  <c:v>8.158500000000002</c:v>
                </c:pt>
                <c:pt idx="216">
                  <c:v>8.164400000000002</c:v>
                </c:pt>
                <c:pt idx="217">
                  <c:v>8.170300000000003</c:v>
                </c:pt>
                <c:pt idx="218">
                  <c:v>8.176200000000003</c:v>
                </c:pt>
                <c:pt idx="219">
                  <c:v>8.182100000000002</c:v>
                </c:pt>
                <c:pt idx="220">
                  <c:v>8.188000000000002</c:v>
                </c:pt>
                <c:pt idx="221">
                  <c:v>8.193900000000003</c:v>
                </c:pt>
                <c:pt idx="222">
                  <c:v>8.199800000000003</c:v>
                </c:pt>
                <c:pt idx="223">
                  <c:v>8.205700000000002</c:v>
                </c:pt>
                <c:pt idx="224">
                  <c:v>8.211600000000002</c:v>
                </c:pt>
                <c:pt idx="225">
                  <c:v>8.217500000000003</c:v>
                </c:pt>
                <c:pt idx="226">
                  <c:v>8.223400000000003</c:v>
                </c:pt>
                <c:pt idx="227">
                  <c:v>8.229300000000002</c:v>
                </c:pt>
                <c:pt idx="228">
                  <c:v>8.235200000000003</c:v>
                </c:pt>
                <c:pt idx="229">
                  <c:v>8.241100000000003</c:v>
                </c:pt>
                <c:pt idx="230">
                  <c:v>8.247000000000003</c:v>
                </c:pt>
                <c:pt idx="231">
                  <c:v>8.252900000000002</c:v>
                </c:pt>
                <c:pt idx="232">
                  <c:v>8.258800000000003</c:v>
                </c:pt>
                <c:pt idx="233">
                  <c:v>8.264700000000003</c:v>
                </c:pt>
                <c:pt idx="234">
                  <c:v>8.270600000000002</c:v>
                </c:pt>
                <c:pt idx="235">
                  <c:v>8.276500000000002</c:v>
                </c:pt>
                <c:pt idx="236">
                  <c:v>8.282400000000003</c:v>
                </c:pt>
                <c:pt idx="237">
                  <c:v>8.288300000000003</c:v>
                </c:pt>
                <c:pt idx="238">
                  <c:v>8.294200000000002</c:v>
                </c:pt>
                <c:pt idx="239">
                  <c:v>8.300100000000002</c:v>
                </c:pt>
                <c:pt idx="240">
                  <c:v>8.306000000000003</c:v>
                </c:pt>
                <c:pt idx="241">
                  <c:v>8.311900000000003</c:v>
                </c:pt>
                <c:pt idx="242">
                  <c:v>8.317800000000002</c:v>
                </c:pt>
                <c:pt idx="243">
                  <c:v>8.323700000000002</c:v>
                </c:pt>
                <c:pt idx="244">
                  <c:v>8.329600000000003</c:v>
                </c:pt>
                <c:pt idx="245">
                  <c:v>8.335500000000003</c:v>
                </c:pt>
                <c:pt idx="246">
                  <c:v>8.341400000000002</c:v>
                </c:pt>
                <c:pt idx="247">
                  <c:v>8.347300000000002</c:v>
                </c:pt>
                <c:pt idx="248">
                  <c:v>8.353200000000003</c:v>
                </c:pt>
                <c:pt idx="249">
                  <c:v>8.359100000000003</c:v>
                </c:pt>
                <c:pt idx="250">
                  <c:v>8.365000000000002</c:v>
                </c:pt>
                <c:pt idx="251">
                  <c:v>8.370900000000002</c:v>
                </c:pt>
                <c:pt idx="252">
                  <c:v>8.376800000000003</c:v>
                </c:pt>
                <c:pt idx="253">
                  <c:v>8.382700000000003</c:v>
                </c:pt>
                <c:pt idx="254">
                  <c:v>8.388600000000002</c:v>
                </c:pt>
                <c:pt idx="255">
                  <c:v>8.394500000000003</c:v>
                </c:pt>
                <c:pt idx="256">
                  <c:v>8.400400000000003</c:v>
                </c:pt>
                <c:pt idx="257">
                  <c:v>8.406300000000003</c:v>
                </c:pt>
                <c:pt idx="258">
                  <c:v>8.412200000000002</c:v>
                </c:pt>
                <c:pt idx="259">
                  <c:v>8.418100000000003</c:v>
                </c:pt>
                <c:pt idx="260">
                  <c:v>8.424000000000003</c:v>
                </c:pt>
                <c:pt idx="261">
                  <c:v>8.429900000000004</c:v>
                </c:pt>
                <c:pt idx="262">
                  <c:v>8.435800000000002</c:v>
                </c:pt>
                <c:pt idx="263">
                  <c:v>8.441700000000003</c:v>
                </c:pt>
                <c:pt idx="264">
                  <c:v>8.447600000000003</c:v>
                </c:pt>
                <c:pt idx="265">
                  <c:v>8.453500000000004</c:v>
                </c:pt>
                <c:pt idx="266">
                  <c:v>8.459400000000002</c:v>
                </c:pt>
                <c:pt idx="267">
                  <c:v>8.465300000000003</c:v>
                </c:pt>
                <c:pt idx="268">
                  <c:v>8.471200000000003</c:v>
                </c:pt>
                <c:pt idx="269">
                  <c:v>8.477100000000004</c:v>
                </c:pt>
                <c:pt idx="270">
                  <c:v>8.483000000000002</c:v>
                </c:pt>
                <c:pt idx="271">
                  <c:v>8.488900000000003</c:v>
                </c:pt>
                <c:pt idx="272">
                  <c:v>8.494800000000003</c:v>
                </c:pt>
                <c:pt idx="273">
                  <c:v>8.500700000000004</c:v>
                </c:pt>
                <c:pt idx="274">
                  <c:v>8.506600000000002</c:v>
                </c:pt>
                <c:pt idx="275">
                  <c:v>8.512500000000003</c:v>
                </c:pt>
                <c:pt idx="276">
                  <c:v>8.518400000000003</c:v>
                </c:pt>
                <c:pt idx="277">
                  <c:v>8.524300000000004</c:v>
                </c:pt>
                <c:pt idx="278">
                  <c:v>8.530200000000002</c:v>
                </c:pt>
                <c:pt idx="279">
                  <c:v>8.536100000000003</c:v>
                </c:pt>
                <c:pt idx="280">
                  <c:v>8.542000000000003</c:v>
                </c:pt>
                <c:pt idx="281">
                  <c:v>8.547900000000004</c:v>
                </c:pt>
                <c:pt idx="282">
                  <c:v>8.553800000000003</c:v>
                </c:pt>
                <c:pt idx="283">
                  <c:v>8.559700000000003</c:v>
                </c:pt>
                <c:pt idx="284">
                  <c:v>8.565600000000003</c:v>
                </c:pt>
                <c:pt idx="285">
                  <c:v>8.571500000000004</c:v>
                </c:pt>
                <c:pt idx="286">
                  <c:v>8.577400000000003</c:v>
                </c:pt>
                <c:pt idx="287">
                  <c:v>8.583300000000003</c:v>
                </c:pt>
                <c:pt idx="288">
                  <c:v>8.589200000000003</c:v>
                </c:pt>
                <c:pt idx="289">
                  <c:v>8.595100000000004</c:v>
                </c:pt>
                <c:pt idx="290">
                  <c:v>8.601000000000003</c:v>
                </c:pt>
                <c:pt idx="291">
                  <c:v>8.606900000000003</c:v>
                </c:pt>
                <c:pt idx="292">
                  <c:v>8.612800000000004</c:v>
                </c:pt>
                <c:pt idx="293">
                  <c:v>8.618700000000004</c:v>
                </c:pt>
                <c:pt idx="294">
                  <c:v>8.624600000000003</c:v>
                </c:pt>
                <c:pt idx="295">
                  <c:v>8.630500000000003</c:v>
                </c:pt>
                <c:pt idx="296">
                  <c:v>8.636400000000004</c:v>
                </c:pt>
                <c:pt idx="297">
                  <c:v>8.642300000000004</c:v>
                </c:pt>
                <c:pt idx="298">
                  <c:v>8.648200000000003</c:v>
                </c:pt>
                <c:pt idx="299">
                  <c:v>8.654100000000003</c:v>
                </c:pt>
                <c:pt idx="300">
                  <c:v>8.660000000000004</c:v>
                </c:pt>
                <c:pt idx="301">
                  <c:v>8.665900000000004</c:v>
                </c:pt>
                <c:pt idx="302">
                  <c:v>8.671800000000003</c:v>
                </c:pt>
                <c:pt idx="303">
                  <c:v>8.677700000000003</c:v>
                </c:pt>
                <c:pt idx="304">
                  <c:v>8.683600000000004</c:v>
                </c:pt>
                <c:pt idx="305">
                  <c:v>8.689500000000004</c:v>
                </c:pt>
                <c:pt idx="306">
                  <c:v>8.695400000000003</c:v>
                </c:pt>
                <c:pt idx="307">
                  <c:v>8.701300000000003</c:v>
                </c:pt>
                <c:pt idx="308">
                  <c:v>8.707200000000004</c:v>
                </c:pt>
                <c:pt idx="309">
                  <c:v>8.713100000000004</c:v>
                </c:pt>
                <c:pt idx="310">
                  <c:v>8.719000000000003</c:v>
                </c:pt>
                <c:pt idx="311">
                  <c:v>8.724900000000003</c:v>
                </c:pt>
                <c:pt idx="312">
                  <c:v>8.730800000000004</c:v>
                </c:pt>
                <c:pt idx="313">
                  <c:v>8.736700000000004</c:v>
                </c:pt>
                <c:pt idx="314">
                  <c:v>8.742600000000003</c:v>
                </c:pt>
                <c:pt idx="315">
                  <c:v>8.748500000000003</c:v>
                </c:pt>
                <c:pt idx="316">
                  <c:v>8.754400000000004</c:v>
                </c:pt>
                <c:pt idx="317">
                  <c:v>8.760300000000004</c:v>
                </c:pt>
                <c:pt idx="318">
                  <c:v>8.766200000000003</c:v>
                </c:pt>
                <c:pt idx="319">
                  <c:v>8.772100000000004</c:v>
                </c:pt>
                <c:pt idx="320">
                  <c:v>8.778000000000004</c:v>
                </c:pt>
                <c:pt idx="321">
                  <c:v>8.783900000000004</c:v>
                </c:pt>
                <c:pt idx="322">
                  <c:v>8.789800000000003</c:v>
                </c:pt>
                <c:pt idx="323">
                  <c:v>8.795700000000004</c:v>
                </c:pt>
                <c:pt idx="324">
                  <c:v>8.801600000000004</c:v>
                </c:pt>
                <c:pt idx="325">
                  <c:v>8.807500000000005</c:v>
                </c:pt>
                <c:pt idx="326">
                  <c:v>8.813400000000003</c:v>
                </c:pt>
                <c:pt idx="327">
                  <c:v>8.819300000000004</c:v>
                </c:pt>
                <c:pt idx="328">
                  <c:v>8.825200000000004</c:v>
                </c:pt>
                <c:pt idx="329">
                  <c:v>8.831100000000005</c:v>
                </c:pt>
                <c:pt idx="330">
                  <c:v>8.837000000000003</c:v>
                </c:pt>
                <c:pt idx="331">
                  <c:v>8.842900000000004</c:v>
                </c:pt>
                <c:pt idx="332">
                  <c:v>8.848800000000004</c:v>
                </c:pt>
                <c:pt idx="333">
                  <c:v>8.854700000000005</c:v>
                </c:pt>
                <c:pt idx="334">
                  <c:v>8.860600000000003</c:v>
                </c:pt>
                <c:pt idx="335">
                  <c:v>8.866500000000004</c:v>
                </c:pt>
                <c:pt idx="336">
                  <c:v>8.872400000000004</c:v>
                </c:pt>
                <c:pt idx="337">
                  <c:v>8.878300000000005</c:v>
                </c:pt>
                <c:pt idx="338">
                  <c:v>8.884200000000003</c:v>
                </c:pt>
                <c:pt idx="339">
                  <c:v>8.890100000000004</c:v>
                </c:pt>
                <c:pt idx="340">
                  <c:v>8.896000000000004</c:v>
                </c:pt>
                <c:pt idx="341">
                  <c:v>8.901900000000005</c:v>
                </c:pt>
                <c:pt idx="342">
                  <c:v>8.907800000000003</c:v>
                </c:pt>
                <c:pt idx="343">
                  <c:v>8.913700000000004</c:v>
                </c:pt>
                <c:pt idx="344">
                  <c:v>8.919600000000004</c:v>
                </c:pt>
                <c:pt idx="345">
                  <c:v>8.925500000000005</c:v>
                </c:pt>
                <c:pt idx="346">
                  <c:v>8.931400000000004</c:v>
                </c:pt>
                <c:pt idx="347">
                  <c:v>8.937300000000004</c:v>
                </c:pt>
                <c:pt idx="348">
                  <c:v>8.943200000000004</c:v>
                </c:pt>
                <c:pt idx="349">
                  <c:v>8.949100000000005</c:v>
                </c:pt>
                <c:pt idx="350">
                  <c:v>8.955000000000004</c:v>
                </c:pt>
                <c:pt idx="351">
                  <c:v>8.960900000000004</c:v>
                </c:pt>
                <c:pt idx="352">
                  <c:v>8.966800000000005</c:v>
                </c:pt>
                <c:pt idx="353">
                  <c:v>8.972700000000005</c:v>
                </c:pt>
                <c:pt idx="354">
                  <c:v>8.978600000000004</c:v>
                </c:pt>
                <c:pt idx="355">
                  <c:v>8.984500000000004</c:v>
                </c:pt>
                <c:pt idx="356">
                  <c:v>8.990400000000005</c:v>
                </c:pt>
                <c:pt idx="357">
                  <c:v>8.996300000000005</c:v>
                </c:pt>
                <c:pt idx="358">
                  <c:v>9.002200000000004</c:v>
                </c:pt>
                <c:pt idx="359">
                  <c:v>9.008100000000004</c:v>
                </c:pt>
              </c:numCache>
            </c:numRef>
          </c:xVal>
          <c:yVal>
            <c:numRef>
              <c:f>Feuil4!$L$1:$L$360</c:f>
              <c:numCache>
                <c:ptCount val="360"/>
                <c:pt idx="0">
                  <c:v>0.00045366178225384867</c:v>
                </c:pt>
                <c:pt idx="1">
                  <c:v>0.000491347662453868</c:v>
                </c:pt>
                <c:pt idx="2">
                  <c:v>0.0005319513019170584</c:v>
                </c:pt>
                <c:pt idx="3">
                  <c:v>0.000575679998065572</c:v>
                </c:pt>
                <c:pt idx="4">
                  <c:v>0.0006227542305168042</c:v>
                </c:pt>
                <c:pt idx="5">
                  <c:v>0.0006734083776026199</c:v>
                </c:pt>
                <c:pt idx="6">
                  <c:v>0.0007278914627131091</c:v>
                </c:pt>
                <c:pt idx="7">
                  <c:v>0.0007864679310404833</c:v>
                </c:pt>
                <c:pt idx="8">
                  <c:v>0.0008494184572571566</c:v>
                </c:pt>
                <c:pt idx="9">
                  <c:v>0.0009170407846153261</c:v>
                </c:pt>
                <c:pt idx="10">
                  <c:v>0.0009896505959032568</c:v>
                </c:pt>
                <c:pt idx="11">
                  <c:v>0.00106758241663567</c:v>
                </c:pt>
                <c:pt idx="12">
                  <c:v>0.001151190550792052</c:v>
                </c:pt>
                <c:pt idx="13">
                  <c:v>0.0012408500493469037</c:v>
                </c:pt>
                <c:pt idx="14">
                  <c:v>0.0013369577117598563</c:v>
                </c:pt>
                <c:pt idx="15">
                  <c:v>0.0014399331205110283</c:v>
                </c:pt>
                <c:pt idx="16">
                  <c:v>0.001550219708677486</c:v>
                </c:pt>
                <c:pt idx="17">
                  <c:v>0.001668285860450491</c:v>
                </c:pt>
                <c:pt idx="18">
                  <c:v>0.0017946260443896154</c:v>
                </c:pt>
                <c:pt idx="19">
                  <c:v>0.0019297619790991682</c:v>
                </c:pt>
                <c:pt idx="20">
                  <c:v>0.002074243830894151</c:v>
                </c:pt>
                <c:pt idx="21">
                  <c:v>0.002228651442897218</c:v>
                </c:pt>
                <c:pt idx="22">
                  <c:v>0.0023935955948747095</c:v>
                </c:pt>
                <c:pt idx="23">
                  <c:v>0.0025697192929786923</c:v>
                </c:pt>
                <c:pt idx="24">
                  <c:v>0.0027576990884129247</c:v>
                </c:pt>
                <c:pt idx="25">
                  <c:v>0.0029582464238839482</c:v>
                </c:pt>
                <c:pt idx="26">
                  <c:v>0.0031721090065338466</c:v>
                </c:pt>
                <c:pt idx="27">
                  <c:v>0.003400072205878789</c:v>
                </c:pt>
                <c:pt idx="28">
                  <c:v>0.0036429604750974278</c:v>
                </c:pt>
                <c:pt idx="29">
                  <c:v>0.003901638793825391</c:v>
                </c:pt>
                <c:pt idx="30">
                  <c:v>0.004177014130417038</c:v>
                </c:pt>
                <c:pt idx="31">
                  <c:v>0.004470036921433047</c:v>
                </c:pt>
                <c:pt idx="32">
                  <c:v>0.004781702565903025</c:v>
                </c:pt>
                <c:pt idx="33">
                  <c:v>0.0051130529316959885</c:v>
                </c:pt>
                <c:pt idx="34">
                  <c:v>0.00546517787110893</c:v>
                </c:pt>
                <c:pt idx="35">
                  <c:v>0.005839216742554887</c:v>
                </c:pt>
                <c:pt idx="36">
                  <c:v>0.006236359934997601</c:v>
                </c:pt>
                <c:pt idx="37">
                  <c:v>0.0066578503915403035</c:v>
                </c:pt>
                <c:pt idx="38">
                  <c:v>0.007104985128332062</c:v>
                </c:pt>
                <c:pt idx="39">
                  <c:v>0.00757911674470697</c:v>
                </c:pt>
                <c:pt idx="40">
                  <c:v>0.008081654920219868</c:v>
                </c:pt>
                <c:pt idx="41">
                  <c:v>0.008614067893988277</c:v>
                </c:pt>
                <c:pt idx="42">
                  <c:v>0.00917788392149398</c:v>
                </c:pt>
                <c:pt idx="43">
                  <c:v>0.00977469270374055</c:v>
                </c:pt>
                <c:pt idx="44">
                  <c:v>0.010406146783405982</c:v>
                </c:pt>
                <c:pt idx="45">
                  <c:v>0.011073962902372692</c:v>
                </c:pt>
                <c:pt idx="46">
                  <c:v>0.011779923314762592</c:v>
                </c:pt>
                <c:pt idx="47">
                  <c:v>0.01252587704935276</c:v>
                </c:pt>
                <c:pt idx="48">
                  <c:v>0.013313741114999368</c:v>
                </c:pt>
                <c:pt idx="49">
                  <c:v>0.014145501642454233</c:v>
                </c:pt>
                <c:pt idx="50">
                  <c:v>0.015023214955722192</c:v>
                </c:pt>
                <c:pt idx="51">
                  <c:v>0.015949008565878022</c:v>
                </c:pt>
                <c:pt idx="52">
                  <c:v>0.016925082080042102</c:v>
                </c:pt>
                <c:pt idx="53">
                  <c:v>0.017953708018003615</c:v>
                </c:pt>
                <c:pt idx="54">
                  <c:v>0.019037232528783095</c:v>
                </c:pt>
                <c:pt idx="55">
                  <c:v>0.020178075999240357</c:v>
                </c:pt>
                <c:pt idx="56">
                  <c:v>0.02137873354666435</c:v>
                </c:pt>
                <c:pt idx="57">
                  <c:v>0.022641775387127725</c:v>
                </c:pt>
                <c:pt idx="58">
                  <c:v>0.02396984707125258</c:v>
                </c:pt>
                <c:pt idx="59">
                  <c:v>0.02536566957891739</c:v>
                </c:pt>
                <c:pt idx="60">
                  <c:v>0.026832039264339105</c:v>
                </c:pt>
                <c:pt idx="61">
                  <c:v>0.028371827642891898</c:v>
                </c:pt>
                <c:pt idx="62">
                  <c:v>0.029987981010973937</c:v>
                </c:pt>
                <c:pt idx="63">
                  <c:v>0.03168351989021146</c:v>
                </c:pt>
                <c:pt idx="64">
                  <c:v>0.03346153828729231</c:v>
                </c:pt>
                <c:pt idx="65">
                  <c:v>0.035325202760754904</c:v>
                </c:pt>
                <c:pt idx="66">
                  <c:v>0.03727775128612098</c:v>
                </c:pt>
                <c:pt idx="67">
                  <c:v>0.03932249191085656</c:v>
                </c:pt>
                <c:pt idx="68">
                  <c:v>0.041462801190773196</c:v>
                </c:pt>
                <c:pt idx="69">
                  <c:v>0.04370212239964556</c:v>
                </c:pt>
                <c:pt idx="70">
                  <c:v>0.046043963504019514</c:v>
                </c:pt>
                <c:pt idx="71">
                  <c:v>0.04849189489542319</c:v>
                </c:pt>
                <c:pt idx="72">
                  <c:v>0.05104954687246646</c:v>
                </c:pt>
                <c:pt idx="73">
                  <c:v>0.05372060686563043</c:v>
                </c:pt>
                <c:pt idx="74">
                  <c:v>0.05650881639790248</c:v>
                </c:pt>
                <c:pt idx="75">
                  <c:v>0.059417967774809205</c:v>
                </c:pt>
                <c:pt idx="76">
                  <c:v>0.06245190049783811</c:v>
                </c:pt>
                <c:pt idx="77">
                  <c:v>0.06561449739571919</c:v>
                </c:pt>
                <c:pt idx="78">
                  <c:v>0.0689096804685629</c:v>
                </c:pt>
                <c:pt idx="79">
                  <c:v>0.07234140644041698</c:v>
                </c:pt>
                <c:pt idx="80">
                  <c:v>0.07591366201641742</c:v>
                </c:pt>
                <c:pt idx="81">
                  <c:v>0.0796304588413614</c:v>
                </c:pt>
                <c:pt idx="82">
                  <c:v>0.08349582815722972</c:v>
                </c:pt>
                <c:pt idx="83">
                  <c:v>0.0875138151579253</c:v>
                </c:pt>
                <c:pt idx="84">
                  <c:v>0.09168847304027822</c:v>
                </c:pt>
                <c:pt idx="85">
                  <c:v>0.09602385675119147</c:v>
                </c:pt>
                <c:pt idx="86">
                  <c:v>0.10052401643166646</c:v>
                </c:pt>
                <c:pt idx="87">
                  <c:v>0.10519299055935119</c:v>
                </c:pt>
                <c:pt idx="88">
                  <c:v>0.110034798792196</c:v>
                </c:pt>
                <c:pt idx="89">
                  <c:v>0.11505343451677819</c:v>
                </c:pt>
                <c:pt idx="90">
                  <c:v>0.12025285710587061</c:v>
                </c:pt>
                <c:pt idx="91">
                  <c:v>0.12563698389087083</c:v>
                </c:pt>
                <c:pt idx="92">
                  <c:v>0.1312096818557832</c:v>
                </c:pt>
                <c:pt idx="93">
                  <c:v>0.1369747590605449</c:v>
                </c:pt>
                <c:pt idx="94">
                  <c:v>0.14293595580261287</c:v>
                </c:pt>
                <c:pt idx="95">
                  <c:v>0.14909693552687356</c:v>
                </c:pt>
                <c:pt idx="96">
                  <c:v>0.15546127549510308</c:v>
                </c:pt>
                <c:pt idx="97">
                  <c:v>0.16203245722738158</c:v>
                </c:pt>
                <c:pt idx="98">
                  <c:v>0.16881385672905533</c:v>
                </c:pt>
                <c:pt idx="99">
                  <c:v>0.17580873451803783</c:v>
                </c:pt>
                <c:pt idx="100">
                  <c:v>0.1830202254684361</c:v>
                </c:pt>
                <c:pt idx="101">
                  <c:v>0.19045132848769042</c:v>
                </c:pt>
                <c:pt idx="102">
                  <c:v>0.19810489604560041</c:v>
                </c:pt>
                <c:pt idx="103">
                  <c:v>0.20598362357479813</c:v>
                </c:pt>
                <c:pt idx="104">
                  <c:v>0.2140900387633876</c:v>
                </c:pt>
                <c:pt idx="105">
                  <c:v>0.22242649076161805</c:v>
                </c:pt>
                <c:pt idx="106">
                  <c:v>0.23099513932557741</c:v>
                </c:pt>
                <c:pt idx="107">
                  <c:v>0.23979794392198028</c:v>
                </c:pt>
                <c:pt idx="108">
                  <c:v>0.24883665281917863</c:v>
                </c:pt>
                <c:pt idx="109">
                  <c:v>0.2581127921905362</c:v>
                </c:pt>
                <c:pt idx="110">
                  <c:v>0.26762765525727134</c:v>
                </c:pt>
                <c:pt idx="111">
                  <c:v>0.2773822914987923</c:v>
                </c:pt>
                <c:pt idx="112">
                  <c:v>0.28737749595940054</c:v>
                </c:pt>
                <c:pt idx="113">
                  <c:v>0.2976137986810394</c:v>
                </c:pt>
                <c:pt idx="114">
                  <c:v>0.30809145429248763</c:v>
                </c:pt>
                <c:pt idx="115">
                  <c:v>0.3188104317860609</c:v>
                </c:pt>
                <c:pt idx="116">
                  <c:v>0.3297704045134527</c:v>
                </c:pt>
                <c:pt idx="117">
                  <c:v>0.3409707404328531</c:v>
                </c:pt>
                <c:pt idx="118">
                  <c:v>0.3524104926398825</c:v>
                </c:pt>
                <c:pt idx="119">
                  <c:v>0.36408839021520334</c:v>
                </c:pt>
                <c:pt idx="120">
                  <c:v>0.37600282942188734</c:v>
                </c:pt>
                <c:pt idx="121">
                  <c:v>0.388151865285741</c:v>
                </c:pt>
                <c:pt idx="122">
                  <c:v>0.4005332035918086</c:v>
                </c:pt>
                <c:pt idx="123">
                  <c:v>0.41314419333017993</c:v>
                </c:pt>
                <c:pt idx="124">
                  <c:v>0.4259818196240321</c:v>
                </c:pt>
                <c:pt idx="125">
                  <c:v>0.43904269717251904</c:v>
                </c:pt>
                <c:pt idx="126">
                  <c:v>0.4523230642406906</c:v>
                </c:pt>
                <c:pt idx="127">
                  <c:v>0.4658187772280786</c:v>
                </c:pt>
                <c:pt idx="128">
                  <c:v>0.47952530584691605</c:v>
                </c:pt>
                <c:pt idx="129">
                  <c:v>0.49343772894016635</c:v>
                </c:pt>
                <c:pt idx="130">
                  <c:v>0.5075507309686318</c:v>
                </c:pt>
                <c:pt idx="131">
                  <c:v>0.5218585991953737</c:v>
                </c:pt>
                <c:pt idx="132">
                  <c:v>0.5363552215945243</c:v>
                </c:pt>
                <c:pt idx="133">
                  <c:v>0.5510340855102908</c:v>
                </c:pt>
                <c:pt idx="134">
                  <c:v>0.565888277090561</c:v>
                </c:pt>
                <c:pt idx="135">
                  <c:v>0.5809104815179968</c:v>
                </c:pt>
                <c:pt idx="136">
                  <c:v>0.5960929840598783</c:v>
                </c:pt>
                <c:pt idx="137">
                  <c:v>0.6114276719562104</c:v>
                </c:pt>
                <c:pt idx="138">
                  <c:v>0.6269060371637527</c:v>
                </c:pt>
                <c:pt idx="139">
                  <c:v>0.6425191799716677</c:v>
                </c:pt>
                <c:pt idx="140">
                  <c:v>0.658257813502423</c:v>
                </c:pt>
                <c:pt idx="141">
                  <c:v>0.6741122691094161</c:v>
                </c:pt>
                <c:pt idx="142">
                  <c:v>0.6900725026805469</c:v>
                </c:pt>
                <c:pt idx="143">
                  <c:v>0.7061281018546111</c:v>
                </c:pt>
                <c:pt idx="144">
                  <c:v>0.7222682941549825</c:v>
                </c:pt>
                <c:pt idx="145">
                  <c:v>0.7384819560425507</c:v>
                </c:pt>
                <c:pt idx="146">
                  <c:v>0.7547576228873326</c:v>
                </c:pt>
                <c:pt idx="147">
                  <c:v>0.7710834998555521</c:v>
                </c:pt>
                <c:pt idx="148">
                  <c:v>0.7874474737063328</c:v>
                </c:pt>
                <c:pt idx="149">
                  <c:v>0.803837125489429</c:v>
                </c:pt>
                <c:pt idx="150">
                  <c:v>0.8202397441326962</c:v>
                </c:pt>
                <c:pt idx="151">
                  <c:v>0.8366423409052365</c:v>
                </c:pt>
                <c:pt idx="152">
                  <c:v>0.8530316647393871</c:v>
                </c:pt>
                <c:pt idx="153">
                  <c:v>0.8693942183919404</c:v>
                </c:pt>
                <c:pt idx="154">
                  <c:v>0.8857162754222211</c:v>
                </c:pt>
                <c:pt idx="155">
                  <c:v>0.9019838979618878</c:v>
                </c:pt>
                <c:pt idx="156">
                  <c:v>0.9181829552486105</c:v>
                </c:pt>
                <c:pt idx="157">
                  <c:v>0.9342991428930805</c:v>
                </c:pt>
                <c:pt idx="158">
                  <c:v>0.9503180028461783</c:v>
                </c:pt>
                <c:pt idx="159">
                  <c:v>0.9662249440305399</c:v>
                </c:pt>
                <c:pt idx="160">
                  <c:v>0.9820052635982536</c:v>
                </c:pt>
                <c:pt idx="161">
                  <c:v>0.9976441687739902</c:v>
                </c:pt>
                <c:pt idx="162">
                  <c:v>1.0131267992405244</c:v>
                </c:pt>
                <c:pt idx="163">
                  <c:v>1.0284382500213627</c:v>
                </c:pt>
                <c:pt idx="164">
                  <c:v>1.0435635948130673</c:v>
                </c:pt>
                <c:pt idx="165">
                  <c:v>1.0584879097178412</c:v>
                </c:pt>
                <c:pt idx="166">
                  <c:v>1.0731962973250664</c:v>
                </c:pt>
                <c:pt idx="167">
                  <c:v>1.0876739110887264</c:v>
                </c:pt>
                <c:pt idx="168">
                  <c:v>1.101905979946047</c:v>
                </c:pt>
                <c:pt idx="169">
                  <c:v>1.1158778331212422</c:v>
                </c:pt>
                <c:pt idx="170">
                  <c:v>1.1295749250569536</c:v>
                </c:pt>
                <c:pt idx="171">
                  <c:v>1.1429828604148549</c:v>
                </c:pt>
                <c:pt idx="172">
                  <c:v>1.1560874190859463</c:v>
                </c:pt>
                <c:pt idx="173">
                  <c:v>1.1688745811502879</c:v>
                </c:pt>
                <c:pt idx="174">
                  <c:v>1.1813305517253423</c:v>
                </c:pt>
                <c:pt idx="175">
                  <c:v>1.193441785641698</c:v>
                </c:pt>
                <c:pt idx="176">
                  <c:v>1.2051950118847405</c:v>
                </c:pt>
                <c:pt idx="177">
                  <c:v>1.2165772577408336</c:v>
                </c:pt>
                <c:pt idx="178">
                  <c:v>1.2275758725867574</c:v>
                </c:pt>
                <c:pt idx="179">
                  <c:v>1.2381785512615429</c:v>
                </c:pt>
                <c:pt idx="180">
                  <c:v>1.248373356960422</c:v>
                </c:pt>
                <c:pt idx="181">
                  <c:v>1.258148743591414</c:v>
                </c:pt>
                <c:pt idx="182">
                  <c:v>1.2674935775360319</c:v>
                </c:pt>
                <c:pt idx="183">
                  <c:v>1.2763971587567966</c:v>
                </c:pt>
                <c:pt idx="184">
                  <c:v>1.284849241195602</c:v>
                </c:pt>
                <c:pt idx="185">
                  <c:v>1.2928400524085593</c:v>
                </c:pt>
                <c:pt idx="186">
                  <c:v>1.3003603123846759</c:v>
                </c:pt>
                <c:pt idx="187">
                  <c:v>1.3074012514976843</c:v>
                </c:pt>
                <c:pt idx="188">
                  <c:v>1.3139546275424234</c:v>
                </c:pt>
                <c:pt idx="189">
                  <c:v>1.3200127418094614</c:v>
                </c:pt>
                <c:pt idx="190">
                  <c:v>1.32556845415409</c:v>
                </c:pt>
                <c:pt idx="191">
                  <c:v>1.330615197018405</c:v>
                </c:pt>
                <c:pt idx="192">
                  <c:v>1.3351469883679365</c:v>
                </c:pt>
                <c:pt idx="193">
                  <c:v>1.3391584435071582</c:v>
                </c:pt>
                <c:pt idx="194">
                  <c:v>1.3426447857412083</c:v>
                </c:pt>
                <c:pt idx="195">
                  <c:v>1.3456018558542782</c:v>
                </c:pt>
                <c:pt idx="196">
                  <c:v>1.348026120378336</c:v>
                </c:pt>
                <c:pt idx="197">
                  <c:v>1.3499146786291765</c:v>
                </c:pt>
                <c:pt idx="198">
                  <c:v>1.351265268490187</c:v>
                </c:pt>
                <c:pt idx="199">
                  <c:v>1.352076270927682</c:v>
                </c:pt>
                <c:pt idx="200">
                  <c:v>1.3523467132251956</c:v>
                </c:pt>
                <c:pt idx="201">
                  <c:v>1.3520762709276815</c:v>
                </c:pt>
                <c:pt idx="202">
                  <c:v>1.351265268490186</c:v>
                </c:pt>
                <c:pt idx="203">
                  <c:v>1.3499146786291751</c:v>
                </c:pt>
                <c:pt idx="204">
                  <c:v>1.3480261203783344</c:v>
                </c:pt>
                <c:pt idx="205">
                  <c:v>1.3456018558542762</c:v>
                </c:pt>
                <c:pt idx="206">
                  <c:v>1.3426447857412056</c:v>
                </c:pt>
                <c:pt idx="207">
                  <c:v>1.339158443507155</c:v>
                </c:pt>
                <c:pt idx="208">
                  <c:v>1.335146988367933</c:v>
                </c:pt>
                <c:pt idx="209">
                  <c:v>1.330615197018401</c:v>
                </c:pt>
                <c:pt idx="210">
                  <c:v>1.3255684541540855</c:v>
                </c:pt>
                <c:pt idx="211">
                  <c:v>1.3200127418094565</c:v>
                </c:pt>
                <c:pt idx="212">
                  <c:v>1.313954627542418</c:v>
                </c:pt>
                <c:pt idx="213">
                  <c:v>1.3074012514976787</c:v>
                </c:pt>
                <c:pt idx="214">
                  <c:v>1.3003603123846699</c:v>
                </c:pt>
                <c:pt idx="215">
                  <c:v>1.292840052408553</c:v>
                </c:pt>
                <c:pt idx="216">
                  <c:v>1.2848492411955954</c:v>
                </c:pt>
                <c:pt idx="217">
                  <c:v>1.2763971587567893</c:v>
                </c:pt>
                <c:pt idx="218">
                  <c:v>1.2674935775360245</c:v>
                </c:pt>
                <c:pt idx="219">
                  <c:v>1.2581487435914063</c:v>
                </c:pt>
                <c:pt idx="220">
                  <c:v>1.2483733569604138</c:v>
                </c:pt>
                <c:pt idx="221">
                  <c:v>1.2381785512615342</c:v>
                </c:pt>
                <c:pt idx="222">
                  <c:v>1.2275758725867487</c:v>
                </c:pt>
                <c:pt idx="223">
                  <c:v>1.2165772577408245</c:v>
                </c:pt>
                <c:pt idx="224">
                  <c:v>1.2051950118847312</c:v>
                </c:pt>
                <c:pt idx="225">
                  <c:v>1.1934417856416881</c:v>
                </c:pt>
                <c:pt idx="226">
                  <c:v>1.181330551725332</c:v>
                </c:pt>
                <c:pt idx="227">
                  <c:v>1.1688745811502772</c:v>
                </c:pt>
                <c:pt idx="228">
                  <c:v>1.1560874190859356</c:v>
                </c:pt>
                <c:pt idx="229">
                  <c:v>1.142982860414844</c:v>
                </c:pt>
                <c:pt idx="230">
                  <c:v>1.1295749250569425</c:v>
                </c:pt>
                <c:pt idx="231">
                  <c:v>1.1158778331212311</c:v>
                </c:pt>
                <c:pt idx="232">
                  <c:v>1.1019059799460353</c:v>
                </c:pt>
                <c:pt idx="233">
                  <c:v>1.0876739110887146</c:v>
                </c:pt>
                <c:pt idx="234">
                  <c:v>1.0731962973250546</c:v>
                </c:pt>
                <c:pt idx="235">
                  <c:v>1.058487909717829</c:v>
                </c:pt>
                <c:pt idx="236">
                  <c:v>1.043563594813055</c:v>
                </c:pt>
                <c:pt idx="237">
                  <c:v>1.0284382500213505</c:v>
                </c:pt>
                <c:pt idx="238">
                  <c:v>1.013126799240512</c:v>
                </c:pt>
                <c:pt idx="239">
                  <c:v>0.9976441687739774</c:v>
                </c:pt>
                <c:pt idx="240">
                  <c:v>0.9820052635982406</c:v>
                </c:pt>
                <c:pt idx="241">
                  <c:v>0.9662249440305268</c:v>
                </c:pt>
                <c:pt idx="242">
                  <c:v>0.9503180028461654</c:v>
                </c:pt>
                <c:pt idx="243">
                  <c:v>0.9342991428930675</c:v>
                </c:pt>
                <c:pt idx="244">
                  <c:v>0.9181829552485972</c:v>
                </c:pt>
                <c:pt idx="245">
                  <c:v>0.9019838979618745</c:v>
                </c:pt>
                <c:pt idx="246">
                  <c:v>0.8857162754222077</c:v>
                </c:pt>
                <c:pt idx="247">
                  <c:v>0.869394218391927</c:v>
                </c:pt>
                <c:pt idx="248">
                  <c:v>0.8530316647393735</c:v>
                </c:pt>
                <c:pt idx="249">
                  <c:v>0.836642340905223</c:v>
                </c:pt>
                <c:pt idx="250">
                  <c:v>0.8202397441326827</c:v>
                </c:pt>
                <c:pt idx="251">
                  <c:v>0.8038371254894157</c:v>
                </c:pt>
                <c:pt idx="252">
                  <c:v>0.7874474737063194</c:v>
                </c:pt>
                <c:pt idx="253">
                  <c:v>0.7710834998555388</c:v>
                </c:pt>
                <c:pt idx="254">
                  <c:v>0.7547576228873192</c:v>
                </c:pt>
                <c:pt idx="255">
                  <c:v>0.7384819560425375</c:v>
                </c:pt>
                <c:pt idx="256">
                  <c:v>0.7222682941549692</c:v>
                </c:pt>
                <c:pt idx="257">
                  <c:v>0.7061281018545978</c:v>
                </c:pt>
                <c:pt idx="258">
                  <c:v>0.6900725026805337</c:v>
                </c:pt>
                <c:pt idx="259">
                  <c:v>0.6741122691094031</c:v>
                </c:pt>
                <c:pt idx="260">
                  <c:v>0.65825781350241</c:v>
                </c:pt>
                <c:pt idx="261">
                  <c:v>0.642519179971655</c:v>
                </c:pt>
                <c:pt idx="262">
                  <c:v>0.62690603716374</c:v>
                </c:pt>
                <c:pt idx="263">
                  <c:v>0.6114276719561978</c:v>
                </c:pt>
                <c:pt idx="264">
                  <c:v>0.5960929840598658</c:v>
                </c:pt>
                <c:pt idx="265">
                  <c:v>0.5809104815179845</c:v>
                </c:pt>
                <c:pt idx="266">
                  <c:v>0.5658882770905487</c:v>
                </c:pt>
                <c:pt idx="267">
                  <c:v>0.5510340855102787</c:v>
                </c:pt>
                <c:pt idx="268">
                  <c:v>0.5363552215945122</c:v>
                </c:pt>
                <c:pt idx="269">
                  <c:v>0.521858599195362</c:v>
                </c:pt>
                <c:pt idx="270">
                  <c:v>0.5075507309686202</c:v>
                </c:pt>
                <c:pt idx="271">
                  <c:v>0.4934377289401549</c:v>
                </c:pt>
                <c:pt idx="272">
                  <c:v>0.47952530584690467</c:v>
                </c:pt>
                <c:pt idx="273">
                  <c:v>0.4658187772280675</c:v>
                </c:pt>
                <c:pt idx="274">
                  <c:v>0.4523230642406796</c:v>
                </c:pt>
                <c:pt idx="275">
                  <c:v>0.4390426971725082</c:v>
                </c:pt>
                <c:pt idx="276">
                  <c:v>0.4259818196240215</c:v>
                </c:pt>
                <c:pt idx="277">
                  <c:v>0.4131441933301694</c:v>
                </c:pt>
                <c:pt idx="278">
                  <c:v>0.4005332035917984</c:v>
                </c:pt>
                <c:pt idx="279">
                  <c:v>0.388151865285731</c:v>
                </c:pt>
                <c:pt idx="280">
                  <c:v>0.37600282942187746</c:v>
                </c:pt>
                <c:pt idx="281">
                  <c:v>0.36408839021519374</c:v>
                </c:pt>
                <c:pt idx="282">
                  <c:v>0.35241049263987306</c:v>
                </c:pt>
                <c:pt idx="283">
                  <c:v>0.34097074043284376</c:v>
                </c:pt>
                <c:pt idx="284">
                  <c:v>0.3297704045134437</c:v>
                </c:pt>
                <c:pt idx="285">
                  <c:v>0.3188104317860522</c:v>
                </c:pt>
                <c:pt idx="286">
                  <c:v>0.3080914542924791</c:v>
                </c:pt>
                <c:pt idx="287">
                  <c:v>0.29761379868103094</c:v>
                </c:pt>
                <c:pt idx="288">
                  <c:v>0.28737749595939244</c:v>
                </c:pt>
                <c:pt idx="289">
                  <c:v>0.2773822914987843</c:v>
                </c:pt>
                <c:pt idx="290">
                  <c:v>0.26762765525726356</c:v>
                </c:pt>
                <c:pt idx="291">
                  <c:v>0.2581127921905286</c:v>
                </c:pt>
                <c:pt idx="292">
                  <c:v>0.24883665281917128</c:v>
                </c:pt>
                <c:pt idx="293">
                  <c:v>0.23979794392197296</c:v>
                </c:pt>
                <c:pt idx="294">
                  <c:v>0.23099513932557036</c:v>
                </c:pt>
                <c:pt idx="295">
                  <c:v>0.22242649076161122</c:v>
                </c:pt>
                <c:pt idx="296">
                  <c:v>0.21409003876338098</c:v>
                </c:pt>
                <c:pt idx="297">
                  <c:v>0.20598362357479172</c:v>
                </c:pt>
                <c:pt idx="298">
                  <c:v>0.19810489604559414</c:v>
                </c:pt>
                <c:pt idx="299">
                  <c:v>0.19045132848768428</c:v>
                </c:pt>
                <c:pt idx="300">
                  <c:v>0.18302022546843025</c:v>
                </c:pt>
                <c:pt idx="301">
                  <c:v>0.17580873451803206</c:v>
                </c:pt>
                <c:pt idx="302">
                  <c:v>0.16881385672904978</c:v>
                </c:pt>
                <c:pt idx="303">
                  <c:v>0.16203245722737616</c:v>
                </c:pt>
                <c:pt idx="304">
                  <c:v>0.15546127549509786</c:v>
                </c:pt>
                <c:pt idx="305">
                  <c:v>0.14909693552686845</c:v>
                </c:pt>
                <c:pt idx="306">
                  <c:v>0.14293595580260796</c:v>
                </c:pt>
                <c:pt idx="307">
                  <c:v>0.13697475906054019</c:v>
                </c:pt>
                <c:pt idx="308">
                  <c:v>0.13120968185577864</c:v>
                </c:pt>
                <c:pt idx="309">
                  <c:v>0.12563698389086642</c:v>
                </c:pt>
                <c:pt idx="310">
                  <c:v>0.12025285710586633</c:v>
                </c:pt>
                <c:pt idx="311">
                  <c:v>0.11505343451677406</c:v>
                </c:pt>
                <c:pt idx="312">
                  <c:v>0.11003479879219197</c:v>
                </c:pt>
                <c:pt idx="313">
                  <c:v>0.10519299055934732</c:v>
                </c:pt>
                <c:pt idx="314">
                  <c:v>0.10052401643166271</c:v>
                </c:pt>
                <c:pt idx="315">
                  <c:v>0.09602385675118788</c:v>
                </c:pt>
                <c:pt idx="316">
                  <c:v>0.09168847304027479</c:v>
                </c:pt>
                <c:pt idx="317">
                  <c:v>0.087513815157922</c:v>
                </c:pt>
                <c:pt idx="318">
                  <c:v>0.08349582815722653</c:v>
                </c:pt>
                <c:pt idx="319">
                  <c:v>0.07963045884135832</c:v>
                </c:pt>
                <c:pt idx="320">
                  <c:v>0.07591366201641447</c:v>
                </c:pt>
                <c:pt idx="321">
                  <c:v>0.07234140644041416</c:v>
                </c:pt>
                <c:pt idx="322">
                  <c:v>0.06890968046856014</c:v>
                </c:pt>
                <c:pt idx="323">
                  <c:v>0.06561449739571659</c:v>
                </c:pt>
                <c:pt idx="324">
                  <c:v>0.06245190049783564</c:v>
                </c:pt>
                <c:pt idx="325">
                  <c:v>0.05941796777480684</c:v>
                </c:pt>
                <c:pt idx="326">
                  <c:v>0.056508816397900175</c:v>
                </c:pt>
                <c:pt idx="327">
                  <c:v>0.05372060686562824</c:v>
                </c:pt>
                <c:pt idx="328">
                  <c:v>0.05104954687246437</c:v>
                </c:pt>
                <c:pt idx="329">
                  <c:v>0.04849189489542116</c:v>
                </c:pt>
                <c:pt idx="330">
                  <c:v>0.04604396350401757</c:v>
                </c:pt>
                <c:pt idx="331">
                  <c:v>0.043702122399643696</c:v>
                </c:pt>
                <c:pt idx="332">
                  <c:v>0.041462801190771434</c:v>
                </c:pt>
                <c:pt idx="333">
                  <c:v>0.039322491910854844</c:v>
                </c:pt>
                <c:pt idx="334">
                  <c:v>0.037277751286119355</c:v>
                </c:pt>
                <c:pt idx="335">
                  <c:v>0.03532520276075337</c:v>
                </c:pt>
                <c:pt idx="336">
                  <c:v>0.033461538287290836</c:v>
                </c:pt>
                <c:pt idx="337">
                  <c:v>0.031683519890210045</c:v>
                </c:pt>
                <c:pt idx="338">
                  <c:v>0.029987981010972595</c:v>
                </c:pt>
                <c:pt idx="339">
                  <c:v>0.028371827642890618</c:v>
                </c:pt>
                <c:pt idx="340">
                  <c:v>0.026832039264337894</c:v>
                </c:pt>
                <c:pt idx="341">
                  <c:v>0.02536566957891624</c:v>
                </c:pt>
                <c:pt idx="342">
                  <c:v>0.023969847071251493</c:v>
                </c:pt>
                <c:pt idx="343">
                  <c:v>0.02264177538712668</c:v>
                </c:pt>
                <c:pt idx="344">
                  <c:v>0.02137873354666334</c:v>
                </c:pt>
                <c:pt idx="345">
                  <c:v>0.020178075999239407</c:v>
                </c:pt>
                <c:pt idx="346">
                  <c:v>0.0190372325287822</c:v>
                </c:pt>
                <c:pt idx="347">
                  <c:v>0.017953708018002754</c:v>
                </c:pt>
                <c:pt idx="348">
                  <c:v>0.01692508208004129</c:v>
                </c:pt>
                <c:pt idx="349">
                  <c:v>0.01594900856587726</c:v>
                </c:pt>
                <c:pt idx="350">
                  <c:v>0.015023214955721455</c:v>
                </c:pt>
                <c:pt idx="351">
                  <c:v>0.014145501642453527</c:v>
                </c:pt>
                <c:pt idx="352">
                  <c:v>0.013313741114998704</c:v>
                </c:pt>
                <c:pt idx="353">
                  <c:v>0.012525877049352136</c:v>
                </c:pt>
                <c:pt idx="354">
                  <c:v>0.011779923314761997</c:v>
                </c:pt>
                <c:pt idx="355">
                  <c:v>0.011073962902372142</c:v>
                </c:pt>
                <c:pt idx="356">
                  <c:v>0.010406146783405457</c:v>
                </c:pt>
                <c:pt idx="357">
                  <c:v>0.009774692703740043</c:v>
                </c:pt>
                <c:pt idx="358">
                  <c:v>0.009177883921493506</c:v>
                </c:pt>
                <c:pt idx="359">
                  <c:v>0.008614067893987831</c:v>
                </c:pt>
              </c:numCache>
            </c:numRef>
          </c:yVal>
          <c:smooth val="1"/>
        </c:ser>
        <c:axId val="34158122"/>
        <c:axId val="38987643"/>
      </c:scatterChart>
      <c:valAx>
        <c:axId val="341581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87643"/>
        <c:crosses val="autoZero"/>
        <c:crossBetween val="midCat"/>
        <c:dispUnits/>
        <c:majorUnit val="1"/>
      </c:valAx>
      <c:valAx>
        <c:axId val="38987643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3415812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6425"/>
          <c:w val="0.9655"/>
          <c:h val="0.764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Feuil4!$R$1:$R$360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xVal>
          <c:yVal>
            <c:numRef>
              <c:f>Feuil4!$S$1:$S$360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1"/>
        </c:ser>
        <c:axId val="15344468"/>
        <c:axId val="3882485"/>
      </c:scatterChart>
      <c:valAx>
        <c:axId val="1534446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2485"/>
        <c:crosses val="autoZero"/>
        <c:crossBetween val="midCat"/>
        <c:dispUnits/>
        <c:majorUnit val="1"/>
      </c:valAx>
      <c:valAx>
        <c:axId val="3882485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15344468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dom.'!$D$11:$D$43</c:f>
              <c:numCach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0.9999999999999981</c:v>
                </c:pt>
                <c:pt idx="16">
                  <c:v>0.9999999999988587</c:v>
                </c:pt>
                <c:pt idx="17">
                  <c:v>0.9999999996560757</c:v>
                </c:pt>
                <c:pt idx="18">
                  <c:v>0.9999999485842391</c:v>
                </c:pt>
                <c:pt idx="19">
                  <c:v>0.9999961684305478</c:v>
                </c:pt>
                <c:pt idx="20">
                  <c:v>0.9998566639427723</c:v>
                </c:pt>
                <c:pt idx="21">
                  <c:v>0.9972791581244493</c:v>
                </c:pt>
                <c:pt idx="22">
                  <c:v>0.973332865558218</c:v>
                </c:pt>
                <c:pt idx="23">
                  <c:v>0.8609828273468574</c:v>
                </c:pt>
                <c:pt idx="24">
                  <c:v>0.593783321252674</c:v>
                </c:pt>
                <c:pt idx="25">
                  <c:v>0.270874712287422</c:v>
                </c:pt>
                <c:pt idx="26">
                  <c:v>0.07247171421325294</c:v>
                </c:pt>
                <c:pt idx="27">
                  <c:v>0.010580885942018003</c:v>
                </c:pt>
                <c:pt idx="28">
                  <c:v>0.0008093429121744933</c:v>
                </c:pt>
                <c:pt idx="29">
                  <c:v>3.1686034609235136E-05</c:v>
                </c:pt>
                <c:pt idx="30">
                  <c:v>6.261172165178408E-07</c:v>
                </c:pt>
                <c:pt idx="31">
                  <c:v>6.18939699492671E-09</c:v>
                </c:pt>
                <c:pt idx="32">
                  <c:v>3.042810448050659E-11</c:v>
                </c:pt>
              </c:numCache>
            </c:numRef>
          </c:yVal>
          <c:smooth val="1"/>
        </c:ser>
        <c:axId val="34942366"/>
        <c:axId val="46045839"/>
      </c:scatterChart>
      <c:valAx>
        <c:axId val="3494236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5839"/>
        <c:crosses val="autoZero"/>
        <c:crossBetween val="midCat"/>
        <c:dispUnits/>
        <c:majorUnit val="1"/>
      </c:valAx>
      <c:valAx>
        <c:axId val="46045839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4942366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dom.'!$C$11:$C$43</c:f>
              <c:numCache>
                <c:ptCount val="33"/>
                <c:pt idx="0">
                  <c:v>0.999999999999988</c:v>
                </c:pt>
                <c:pt idx="1">
                  <c:v>0.9999999999997745</c:v>
                </c:pt>
                <c:pt idx="2">
                  <c:v>0.9999999999963551</c:v>
                </c:pt>
                <c:pt idx="3">
                  <c:v>0.9999999999491452</c:v>
                </c:pt>
                <c:pt idx="4">
                  <c:v>0.9999999993874159</c:v>
                </c:pt>
                <c:pt idx="5">
                  <c:v>0.9999999936269536</c:v>
                </c:pt>
                <c:pt idx="6">
                  <c:v>0.9999999427122166</c:v>
                </c:pt>
                <c:pt idx="7">
                  <c:v>0.999999554826335</c:v>
                </c:pt>
                <c:pt idx="8">
                  <c:v>0.9999970076725379</c:v>
                </c:pt>
                <c:pt idx="9">
                  <c:v>0.9999825894694155</c:v>
                </c:pt>
                <c:pt idx="10">
                  <c:v>0.9999122363737393</c:v>
                </c:pt>
                <c:pt idx="11">
                  <c:v>0.9996163126447465</c:v>
                </c:pt>
                <c:pt idx="12">
                  <c:v>0.9985432961037787</c:v>
                </c:pt>
                <c:pt idx="13">
                  <c:v>0.9951892715606979</c:v>
                </c:pt>
                <c:pt idx="14">
                  <c:v>0.9861515064746648</c:v>
                </c:pt>
                <c:pt idx="15">
                  <c:v>0.9651576126630094</c:v>
                </c:pt>
                <c:pt idx="16">
                  <c:v>0.9231172347370225</c:v>
                </c:pt>
                <c:pt idx="17">
                  <c:v>0.8505417230595212</c:v>
                </c:pt>
                <c:pt idx="18">
                  <c:v>0.7425293638501103</c:v>
                </c:pt>
                <c:pt idx="19">
                  <c:v>0.6039427208813555</c:v>
                </c:pt>
                <c:pt idx="20">
                  <c:v>0.4506453208879053</c:v>
                </c:pt>
                <c:pt idx="21">
                  <c:v>0.3044557128878783</c:v>
                </c:pt>
                <c:pt idx="22">
                  <c:v>0.18426643102602425</c:v>
                </c:pt>
                <c:pt idx="23">
                  <c:v>0.09907828531287055</c:v>
                </c:pt>
                <c:pt idx="24">
                  <c:v>0.04702415541900562</c:v>
                </c:pt>
                <c:pt idx="25">
                  <c:v>0.019603063210375415</c:v>
                </c:pt>
                <c:pt idx="26">
                  <c:v>0.007150507121321925</c:v>
                </c:pt>
                <c:pt idx="27">
                  <c:v>0.002275551647034413</c:v>
                </c:pt>
                <c:pt idx="28">
                  <c:v>0.0006303527131538145</c:v>
                </c:pt>
                <c:pt idx="29">
                  <c:v>0.00015172250290607092</c:v>
                </c:pt>
                <c:pt idx="30">
                  <c:v>3.1686034609235136E-05</c:v>
                </c:pt>
                <c:pt idx="31">
                  <c:v>5.735092529990382E-06</c:v>
                </c:pt>
                <c:pt idx="32">
                  <c:v>8.98800518345233E-07</c:v>
                </c:pt>
              </c:numCache>
            </c:numRef>
          </c:yVal>
          <c:smooth val="1"/>
        </c:ser>
        <c:axId val="11759368"/>
        <c:axId val="38725449"/>
      </c:scatterChart>
      <c:valAx>
        <c:axId val="117593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5449"/>
        <c:crosses val="autoZero"/>
        <c:crossBetween val="midCat"/>
        <c:dispUnits/>
        <c:majorUnit val="1"/>
      </c:valAx>
      <c:valAx>
        <c:axId val="38725449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11759368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dom.'!$E$11:$E$43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12984722"/>
        <c:axId val="49753635"/>
      </c:scatterChart>
      <c:valAx>
        <c:axId val="1298472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3635"/>
        <c:crosses val="autoZero"/>
        <c:crossBetween val="midCat"/>
        <c:dispUnits/>
      </c:valAx>
      <c:valAx>
        <c:axId val="49753635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2984722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2</xdr:col>
      <xdr:colOff>819150</xdr:colOff>
      <xdr:row>2</xdr:row>
      <xdr:rowOff>142875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304800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142875</xdr:rowOff>
    </xdr:from>
    <xdr:to>
      <xdr:col>6</xdr:col>
      <xdr:colOff>742950</xdr:colOff>
      <xdr:row>16</xdr:row>
      <xdr:rowOff>152400</xdr:rowOff>
    </xdr:to>
    <xdr:graphicFrame>
      <xdr:nvGraphicFramePr>
        <xdr:cNvPr id="1" name="Chart 9"/>
        <xdr:cNvGraphicFramePr/>
      </xdr:nvGraphicFramePr>
      <xdr:xfrm flipV="1">
        <a:off x="38100" y="1466850"/>
        <a:ext cx="560070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6</xdr:col>
      <xdr:colOff>733425</xdr:colOff>
      <xdr:row>30</xdr:row>
      <xdr:rowOff>142875</xdr:rowOff>
    </xdr:to>
    <xdr:graphicFrame>
      <xdr:nvGraphicFramePr>
        <xdr:cNvPr id="2" name="Chart 10"/>
        <xdr:cNvGraphicFramePr/>
      </xdr:nvGraphicFramePr>
      <xdr:xfrm>
        <a:off x="38100" y="3743325"/>
        <a:ext cx="55911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36</xdr:row>
      <xdr:rowOff>9525</xdr:rowOff>
    </xdr:from>
    <xdr:to>
      <xdr:col>6</xdr:col>
      <xdr:colOff>733425</xdr:colOff>
      <xdr:row>44</xdr:row>
      <xdr:rowOff>161925</xdr:rowOff>
    </xdr:to>
    <xdr:graphicFrame>
      <xdr:nvGraphicFramePr>
        <xdr:cNvPr id="3" name="Chart 11"/>
        <xdr:cNvGraphicFramePr/>
      </xdr:nvGraphicFramePr>
      <xdr:xfrm>
        <a:off x="38100" y="6029325"/>
        <a:ext cx="5591175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142875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561975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7</xdr:col>
      <xdr:colOff>9525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4114800"/>
        <a:ext cx="53435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19050</xdr:rowOff>
    </xdr:from>
    <xdr:to>
      <xdr:col>7</xdr:col>
      <xdr:colOff>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1628775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85725</xdr:rowOff>
    </xdr:from>
    <xdr:to>
      <xdr:col>7</xdr:col>
      <xdr:colOff>19050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19050" y="6667500"/>
        <a:ext cx="5334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619125</xdr:colOff>
      <xdr:row>3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219075</xdr:colOff>
      <xdr:row>0</xdr:row>
      <xdr:rowOff>571500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IV284"/>
  <sheetViews>
    <sheetView workbookViewId="0" topLeftCell="A6">
      <selection activeCell="G26" sqref="G26"/>
    </sheetView>
  </sheetViews>
  <sheetFormatPr defaultColWidth="11.421875" defaultRowHeight="12.75"/>
  <cols>
    <col min="1" max="1" width="13.140625" style="0" customWidth="1"/>
  </cols>
  <sheetData>
    <row r="1" ht="12.75">
      <c r="J1">
        <v>1</v>
      </c>
    </row>
    <row r="3" spans="2:5" ht="20.25">
      <c r="B3" s="84"/>
      <c r="C3" s="84"/>
      <c r="D3" s="84" t="s">
        <v>101</v>
      </c>
      <c r="E3" s="84"/>
    </row>
    <row r="4" spans="1:5" ht="20.25">
      <c r="A4" s="96" t="s">
        <v>102</v>
      </c>
      <c r="B4" s="96"/>
      <c r="C4" s="96"/>
      <c r="D4" s="96"/>
      <c r="E4" s="112"/>
    </row>
    <row r="5" spans="1:4" ht="20.25">
      <c r="A5" s="96" t="s">
        <v>93</v>
      </c>
      <c r="B5" s="96"/>
      <c r="D5" s="96"/>
    </row>
    <row r="6" s="113" customFormat="1" ht="20.25">
      <c r="C6" s="96" t="s">
        <v>117</v>
      </c>
    </row>
    <row r="8" ht="12.75">
      <c r="D8" s="12" t="s">
        <v>70</v>
      </c>
    </row>
    <row r="9" ht="12.75">
      <c r="C9" s="12" t="s">
        <v>71</v>
      </c>
    </row>
    <row r="10" ht="12.75">
      <c r="C10" s="12" t="s">
        <v>72</v>
      </c>
    </row>
    <row r="12" ht="12.75">
      <c r="E12" s="12"/>
    </row>
    <row r="15" ht="12.75">
      <c r="A15" t="s">
        <v>121</v>
      </c>
    </row>
    <row r="17" ht="12.75">
      <c r="A17" t="s">
        <v>73</v>
      </c>
    </row>
    <row r="19" ht="12.75">
      <c r="A19" t="s">
        <v>74</v>
      </c>
    </row>
    <row r="20" ht="12.75">
      <c r="A20" t="s">
        <v>75</v>
      </c>
    </row>
    <row r="22" ht="12.75">
      <c r="A22" t="s">
        <v>94</v>
      </c>
    </row>
    <row r="24" ht="12.75">
      <c r="A24" t="s">
        <v>76</v>
      </c>
    </row>
    <row r="26" ht="12.75">
      <c r="A26" t="s">
        <v>77</v>
      </c>
    </row>
    <row r="28" ht="12.75">
      <c r="A28" t="s">
        <v>78</v>
      </c>
    </row>
    <row r="29" ht="12.75">
      <c r="A29" t="s">
        <v>79</v>
      </c>
    </row>
    <row r="30" ht="12.75">
      <c r="A30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7" ht="12.75">
      <c r="A37" t="s">
        <v>85</v>
      </c>
    </row>
    <row r="38" spans="1:10" ht="12.75">
      <c r="A38" t="s">
        <v>86</v>
      </c>
      <c r="J38">
        <v>1</v>
      </c>
    </row>
    <row r="39" ht="12.75">
      <c r="K39">
        <v>1</v>
      </c>
    </row>
    <row r="40" spans="1:12" ht="12.75">
      <c r="A40" t="s">
        <v>95</v>
      </c>
      <c r="L40">
        <v>1</v>
      </c>
    </row>
    <row r="41" spans="1:13" ht="12.75">
      <c r="A41" t="s">
        <v>173</v>
      </c>
      <c r="M41">
        <v>1</v>
      </c>
    </row>
    <row r="42" ht="12.75">
      <c r="N42">
        <v>1</v>
      </c>
    </row>
    <row r="43" spans="1:15" ht="12.75">
      <c r="A43" t="s">
        <v>87</v>
      </c>
      <c r="O43">
        <v>1</v>
      </c>
    </row>
    <row r="44" spans="1:16" ht="12.75">
      <c r="A44" t="s">
        <v>88</v>
      </c>
      <c r="P44">
        <v>1</v>
      </c>
    </row>
    <row r="45" ht="12.75">
      <c r="Q45">
        <v>1</v>
      </c>
    </row>
    <row r="46" ht="12.75">
      <c r="R46">
        <v>1</v>
      </c>
    </row>
    <row r="47" spans="1:19" ht="12.75">
      <c r="A47" s="17" t="s">
        <v>96</v>
      </c>
      <c r="S47">
        <v>1</v>
      </c>
    </row>
    <row r="48" spans="1:20" ht="12.75">
      <c r="A48" s="17" t="s">
        <v>118</v>
      </c>
      <c r="T48">
        <v>1</v>
      </c>
    </row>
    <row r="49" spans="1:21" ht="12.75">
      <c r="A49" s="17" t="s">
        <v>119</v>
      </c>
      <c r="U49">
        <v>1</v>
      </c>
    </row>
    <row r="50" spans="1:22" ht="12.75">
      <c r="A50" s="17" t="s">
        <v>120</v>
      </c>
      <c r="V50">
        <v>1</v>
      </c>
    </row>
    <row r="51" ht="12.75">
      <c r="W51">
        <v>1</v>
      </c>
    </row>
    <row r="52" ht="12.75">
      <c r="X52">
        <v>1</v>
      </c>
    </row>
    <row r="53" ht="12.75">
      <c r="Y53">
        <v>1</v>
      </c>
    </row>
    <row r="54" ht="12.75">
      <c r="Z54">
        <v>1</v>
      </c>
    </row>
    <row r="55" ht="12.75">
      <c r="AA55">
        <v>1</v>
      </c>
    </row>
    <row r="56" ht="12.75">
      <c r="AB56">
        <v>1</v>
      </c>
    </row>
    <row r="57" ht="12.75">
      <c r="AC57">
        <v>1</v>
      </c>
    </row>
    <row r="58" ht="12.75">
      <c r="AD58">
        <v>1</v>
      </c>
    </row>
    <row r="59" ht="12.75">
      <c r="AE59">
        <v>1</v>
      </c>
    </row>
    <row r="60" ht="12.75">
      <c r="AF60">
        <v>1</v>
      </c>
    </row>
    <row r="61" ht="12.75">
      <c r="AG61">
        <v>1</v>
      </c>
    </row>
    <row r="62" ht="12.75">
      <c r="AH62">
        <v>1</v>
      </c>
    </row>
    <row r="63" ht="12.75">
      <c r="AI63">
        <v>1</v>
      </c>
    </row>
    <row r="64" ht="12.75">
      <c r="AJ64">
        <v>1</v>
      </c>
    </row>
    <row r="65" ht="12.75">
      <c r="AK65">
        <v>1</v>
      </c>
    </row>
    <row r="67" ht="12.75">
      <c r="AM67">
        <v>1</v>
      </c>
    </row>
    <row r="68" ht="12.75">
      <c r="AN68">
        <v>1</v>
      </c>
    </row>
    <row r="69" ht="12.75">
      <c r="AO69">
        <v>1</v>
      </c>
    </row>
    <row r="70" ht="12.75">
      <c r="AP70">
        <v>1</v>
      </c>
    </row>
    <row r="71" ht="12.75">
      <c r="AQ71">
        <v>1</v>
      </c>
    </row>
    <row r="72" ht="12.75">
      <c r="AR72">
        <v>1</v>
      </c>
    </row>
    <row r="73" ht="12.75">
      <c r="AS73">
        <v>1</v>
      </c>
    </row>
    <row r="74" ht="12.75">
      <c r="AT74">
        <v>1</v>
      </c>
    </row>
    <row r="75" ht="12.75">
      <c r="AU75">
        <v>1</v>
      </c>
    </row>
    <row r="76" ht="12.75">
      <c r="AV76">
        <v>1</v>
      </c>
    </row>
    <row r="77" ht="12.75">
      <c r="AW77">
        <v>1</v>
      </c>
    </row>
    <row r="78" ht="12.75">
      <c r="AX78">
        <v>1</v>
      </c>
    </row>
    <row r="79" ht="12.75">
      <c r="AY79">
        <v>1</v>
      </c>
    </row>
    <row r="80" ht="12.75">
      <c r="AZ80">
        <v>1</v>
      </c>
    </row>
    <row r="81" ht="12.75">
      <c r="BA81">
        <v>1</v>
      </c>
    </row>
    <row r="82" ht="12.75">
      <c r="BB82">
        <v>1</v>
      </c>
    </row>
    <row r="83" ht="12.75">
      <c r="BC83">
        <v>1</v>
      </c>
    </row>
    <row r="84" ht="12.75">
      <c r="BD84">
        <v>1</v>
      </c>
    </row>
    <row r="85" ht="12.75">
      <c r="BE85">
        <v>1</v>
      </c>
    </row>
    <row r="86" ht="12.75">
      <c r="BF86">
        <v>1</v>
      </c>
    </row>
    <row r="87" ht="12.75">
      <c r="BG87">
        <v>1</v>
      </c>
    </row>
    <row r="88" ht="12.75">
      <c r="BH88">
        <v>1</v>
      </c>
    </row>
    <row r="89" ht="12.75">
      <c r="BI89">
        <v>1</v>
      </c>
    </row>
    <row r="90" ht="12.75">
      <c r="BJ90">
        <v>1</v>
      </c>
    </row>
    <row r="91" ht="12.75">
      <c r="BK91">
        <v>1</v>
      </c>
    </row>
    <row r="92" ht="12.75">
      <c r="BL92">
        <v>1</v>
      </c>
    </row>
    <row r="93" ht="12.75">
      <c r="BM93">
        <v>1</v>
      </c>
    </row>
    <row r="94" ht="12.75">
      <c r="BN94">
        <v>1</v>
      </c>
    </row>
    <row r="95" ht="12.75">
      <c r="BO95">
        <v>1</v>
      </c>
    </row>
    <row r="96" ht="12.75">
      <c r="BP96">
        <v>1</v>
      </c>
    </row>
    <row r="97" ht="12.75">
      <c r="BQ97">
        <v>1</v>
      </c>
    </row>
    <row r="98" ht="12.75">
      <c r="BR98">
        <v>1</v>
      </c>
    </row>
    <row r="99" ht="12.75">
      <c r="BS99">
        <v>1</v>
      </c>
    </row>
    <row r="100" ht="12.75">
      <c r="BT100">
        <v>1</v>
      </c>
    </row>
    <row r="101" ht="12.75">
      <c r="BU101">
        <v>1</v>
      </c>
    </row>
    <row r="102" ht="12.75">
      <c r="BV102">
        <v>1</v>
      </c>
    </row>
    <row r="103" ht="12.75">
      <c r="BW103">
        <v>1</v>
      </c>
    </row>
    <row r="104" ht="12.75">
      <c r="BX104">
        <v>1</v>
      </c>
    </row>
    <row r="105" ht="12.75">
      <c r="BY105">
        <v>1</v>
      </c>
    </row>
    <row r="106" ht="12.75">
      <c r="BZ106">
        <v>1</v>
      </c>
    </row>
    <row r="107" ht="12.75">
      <c r="CA107">
        <v>1</v>
      </c>
    </row>
    <row r="108" ht="12.75">
      <c r="CB108">
        <v>1</v>
      </c>
    </row>
    <row r="109" ht="12.75">
      <c r="CC109">
        <v>1</v>
      </c>
    </row>
    <row r="110" ht="12.75">
      <c r="CD110">
        <v>1</v>
      </c>
    </row>
    <row r="111" ht="12.75">
      <c r="CE111">
        <v>1</v>
      </c>
    </row>
    <row r="112" ht="12.75">
      <c r="CF112">
        <v>1</v>
      </c>
    </row>
    <row r="113" ht="12.75">
      <c r="CG113">
        <v>1</v>
      </c>
    </row>
    <row r="114" ht="12.75">
      <c r="CH114">
        <v>1</v>
      </c>
    </row>
    <row r="115" ht="12.75">
      <c r="CI115">
        <v>1</v>
      </c>
    </row>
    <row r="116" ht="12.75">
      <c r="CJ116">
        <v>1</v>
      </c>
    </row>
    <row r="117" ht="12.75">
      <c r="CK117">
        <v>1</v>
      </c>
    </row>
    <row r="118" ht="12.75">
      <c r="CL118">
        <v>1</v>
      </c>
    </row>
    <row r="119" ht="12.75">
      <c r="CM119">
        <v>1</v>
      </c>
    </row>
    <row r="120" ht="12.75">
      <c r="CN120">
        <v>1</v>
      </c>
    </row>
    <row r="121" ht="12.75">
      <c r="CO121">
        <v>1</v>
      </c>
    </row>
    <row r="122" ht="12.75">
      <c r="CP122">
        <v>1</v>
      </c>
    </row>
    <row r="123" ht="12.75">
      <c r="CQ123">
        <v>1</v>
      </c>
    </row>
    <row r="124" ht="12.75">
      <c r="CR124">
        <v>1</v>
      </c>
    </row>
    <row r="125" ht="12.75">
      <c r="CS125">
        <v>1</v>
      </c>
    </row>
    <row r="126" ht="12.75">
      <c r="CT126">
        <v>1</v>
      </c>
    </row>
    <row r="127" ht="12.75">
      <c r="CU127">
        <v>1</v>
      </c>
    </row>
    <row r="128" ht="12.75">
      <c r="CV128">
        <v>1</v>
      </c>
    </row>
    <row r="129" ht="12.75">
      <c r="CW129">
        <v>1</v>
      </c>
    </row>
    <row r="130" ht="12.75">
      <c r="CX130">
        <v>1</v>
      </c>
    </row>
    <row r="131" ht="12.75">
      <c r="CY131">
        <v>1</v>
      </c>
    </row>
    <row r="132" ht="12.75">
      <c r="CZ132">
        <v>1</v>
      </c>
    </row>
    <row r="133" ht="12.75">
      <c r="DA133">
        <v>1</v>
      </c>
    </row>
    <row r="134" ht="12.75">
      <c r="DB134">
        <v>1</v>
      </c>
    </row>
    <row r="135" ht="12.75">
      <c r="DC135">
        <v>1</v>
      </c>
    </row>
    <row r="136" ht="12.75">
      <c r="DD136">
        <v>1</v>
      </c>
    </row>
    <row r="137" ht="12.75">
      <c r="DE137">
        <v>1</v>
      </c>
    </row>
    <row r="138" ht="12.75">
      <c r="DF138">
        <v>1</v>
      </c>
    </row>
    <row r="139" ht="12.75">
      <c r="DG139">
        <v>1</v>
      </c>
    </row>
    <row r="140" ht="12.75">
      <c r="DH140">
        <v>1</v>
      </c>
    </row>
    <row r="141" ht="12.75">
      <c r="DI141">
        <v>1</v>
      </c>
    </row>
    <row r="142" ht="12.75">
      <c r="DJ142">
        <v>1</v>
      </c>
    </row>
    <row r="143" ht="12.75">
      <c r="DK143">
        <v>1</v>
      </c>
    </row>
    <row r="144" ht="12.75">
      <c r="DL144">
        <v>1</v>
      </c>
    </row>
    <row r="145" ht="12.75">
      <c r="DM145">
        <v>1</v>
      </c>
    </row>
    <row r="146" ht="12.75">
      <c r="DN146">
        <v>1</v>
      </c>
    </row>
    <row r="147" ht="12.75">
      <c r="DO147">
        <v>1</v>
      </c>
    </row>
    <row r="148" ht="12.75">
      <c r="DP148">
        <v>1</v>
      </c>
    </row>
    <row r="149" ht="12.75">
      <c r="DQ149">
        <v>1</v>
      </c>
    </row>
    <row r="150" ht="12.75">
      <c r="DR150">
        <v>1</v>
      </c>
    </row>
    <row r="151" ht="12.75">
      <c r="DS151">
        <v>1</v>
      </c>
    </row>
    <row r="152" ht="12.75">
      <c r="DT152">
        <v>1</v>
      </c>
    </row>
    <row r="153" ht="12.75">
      <c r="DU153">
        <v>1</v>
      </c>
    </row>
    <row r="154" ht="12.75">
      <c r="DV154">
        <v>1</v>
      </c>
    </row>
    <row r="155" ht="12.75">
      <c r="DW155">
        <v>1</v>
      </c>
    </row>
    <row r="156" ht="12.75">
      <c r="DX156">
        <v>1</v>
      </c>
    </row>
    <row r="157" ht="12.75">
      <c r="DY157">
        <v>1</v>
      </c>
    </row>
    <row r="158" ht="12.75">
      <c r="DZ158">
        <v>1</v>
      </c>
    </row>
    <row r="159" ht="12.75">
      <c r="EA159">
        <v>1</v>
      </c>
    </row>
    <row r="160" ht="12.75">
      <c r="EB160">
        <v>1</v>
      </c>
    </row>
    <row r="161" ht="12.75">
      <c r="EC161">
        <v>1</v>
      </c>
    </row>
    <row r="162" ht="12.75">
      <c r="ED162">
        <v>1</v>
      </c>
    </row>
    <row r="163" ht="12.75">
      <c r="EE163">
        <v>1</v>
      </c>
    </row>
    <row r="164" ht="12.75">
      <c r="EF164">
        <v>1</v>
      </c>
    </row>
    <row r="165" ht="12.75">
      <c r="EG165">
        <v>1</v>
      </c>
    </row>
    <row r="166" ht="12.75">
      <c r="EH166">
        <v>1</v>
      </c>
    </row>
    <row r="167" ht="12.75">
      <c r="EI167">
        <v>1</v>
      </c>
    </row>
    <row r="168" ht="12.75">
      <c r="EJ168">
        <v>1</v>
      </c>
    </row>
    <row r="169" ht="12.75">
      <c r="EK169">
        <v>1</v>
      </c>
    </row>
    <row r="170" ht="12.75">
      <c r="EL170">
        <v>1</v>
      </c>
    </row>
    <row r="171" ht="12.75">
      <c r="EM171">
        <v>1</v>
      </c>
    </row>
    <row r="172" ht="12.75">
      <c r="EN172">
        <v>1</v>
      </c>
    </row>
    <row r="173" ht="12.75">
      <c r="EO173">
        <v>1</v>
      </c>
    </row>
    <row r="174" ht="12.75">
      <c r="EP174">
        <v>1</v>
      </c>
    </row>
    <row r="175" ht="12.75">
      <c r="EQ175">
        <v>1</v>
      </c>
    </row>
    <row r="176" ht="12.75">
      <c r="ER176">
        <v>1</v>
      </c>
    </row>
    <row r="177" ht="12.75">
      <c r="ES177">
        <v>1</v>
      </c>
    </row>
    <row r="178" ht="12.75">
      <c r="ET178">
        <v>1</v>
      </c>
    </row>
    <row r="179" ht="12.75">
      <c r="EU179">
        <v>1</v>
      </c>
    </row>
    <row r="180" ht="12.75">
      <c r="EV180">
        <v>1</v>
      </c>
    </row>
    <row r="181" ht="12.75">
      <c r="EW181">
        <v>1</v>
      </c>
    </row>
    <row r="182" ht="12.75">
      <c r="EX182">
        <v>1</v>
      </c>
    </row>
    <row r="183" ht="12.75">
      <c r="EY183">
        <v>1</v>
      </c>
    </row>
    <row r="184" ht="12.75">
      <c r="EZ184">
        <v>1</v>
      </c>
    </row>
    <row r="185" ht="12.75">
      <c r="FA185">
        <v>1</v>
      </c>
    </row>
    <row r="186" ht="12.75">
      <c r="FB186">
        <v>1</v>
      </c>
    </row>
    <row r="187" ht="12.75">
      <c r="FC187">
        <v>1</v>
      </c>
    </row>
    <row r="188" ht="12.75">
      <c r="FD188">
        <v>1</v>
      </c>
    </row>
    <row r="189" ht="12.75">
      <c r="FE189">
        <v>1</v>
      </c>
    </row>
    <row r="190" ht="12.75">
      <c r="FF190">
        <v>1</v>
      </c>
    </row>
    <row r="191" ht="12.75">
      <c r="FG191">
        <v>1</v>
      </c>
    </row>
    <row r="192" ht="12.75">
      <c r="FH192">
        <v>1</v>
      </c>
    </row>
    <row r="193" ht="12.75">
      <c r="FI193">
        <v>1</v>
      </c>
    </row>
    <row r="194" ht="12.75">
      <c r="FJ194">
        <v>1</v>
      </c>
    </row>
    <row r="195" ht="12.75">
      <c r="FK195">
        <v>1</v>
      </c>
    </row>
    <row r="196" ht="12.75">
      <c r="FL196">
        <v>1</v>
      </c>
    </row>
    <row r="197" ht="12.75">
      <c r="FM197">
        <v>1</v>
      </c>
    </row>
    <row r="198" ht="12.75">
      <c r="FN198">
        <v>1</v>
      </c>
    </row>
    <row r="199" ht="12.75">
      <c r="FO199">
        <v>1</v>
      </c>
    </row>
    <row r="200" ht="12.75">
      <c r="FP200">
        <v>1</v>
      </c>
    </row>
    <row r="201" ht="12.75">
      <c r="FQ201">
        <v>1</v>
      </c>
    </row>
    <row r="202" ht="12.75">
      <c r="FR202">
        <v>1</v>
      </c>
    </row>
    <row r="203" ht="12.75">
      <c r="FS203">
        <v>1</v>
      </c>
    </row>
    <row r="204" ht="12.75">
      <c r="FT204">
        <v>1</v>
      </c>
    </row>
    <row r="205" ht="12.75">
      <c r="FU205">
        <v>1</v>
      </c>
    </row>
    <row r="206" ht="12.75">
      <c r="FV206">
        <v>1</v>
      </c>
    </row>
    <row r="207" ht="12.75">
      <c r="FW207">
        <v>1</v>
      </c>
    </row>
    <row r="208" ht="12.75">
      <c r="FX208">
        <v>1</v>
      </c>
    </row>
    <row r="209" ht="12.75">
      <c r="FY209">
        <v>1</v>
      </c>
    </row>
    <row r="210" ht="12.75">
      <c r="FZ210">
        <v>1</v>
      </c>
    </row>
    <row r="211" ht="12.75">
      <c r="GA211">
        <v>1</v>
      </c>
    </row>
    <row r="212" ht="12.75">
      <c r="GB212">
        <v>1</v>
      </c>
    </row>
    <row r="213" ht="12.75">
      <c r="GC213">
        <v>1</v>
      </c>
    </row>
    <row r="214" ht="12.75">
      <c r="GD214">
        <v>1</v>
      </c>
    </row>
    <row r="215" ht="12.75">
      <c r="GE215">
        <v>1</v>
      </c>
    </row>
    <row r="216" ht="12.75">
      <c r="GF216">
        <v>1</v>
      </c>
    </row>
    <row r="217" ht="12.75">
      <c r="GG217">
        <v>1</v>
      </c>
    </row>
    <row r="218" ht="12.75">
      <c r="GH218">
        <v>1</v>
      </c>
    </row>
    <row r="219" ht="12.75">
      <c r="GI219">
        <v>1</v>
      </c>
    </row>
    <row r="220" ht="12.75">
      <c r="GJ220">
        <v>1</v>
      </c>
    </row>
    <row r="221" ht="12.75">
      <c r="GK221">
        <v>1</v>
      </c>
    </row>
    <row r="222" ht="12.75">
      <c r="GL222">
        <v>1</v>
      </c>
    </row>
    <row r="223" ht="12.75">
      <c r="GM223">
        <v>1</v>
      </c>
    </row>
    <row r="224" ht="12.75">
      <c r="GN224">
        <v>1</v>
      </c>
    </row>
    <row r="225" ht="12.75">
      <c r="GO225">
        <v>1</v>
      </c>
    </row>
    <row r="226" ht="12.75">
      <c r="GP226">
        <v>1</v>
      </c>
    </row>
    <row r="227" ht="12.75">
      <c r="GQ227">
        <v>1</v>
      </c>
    </row>
    <row r="228" ht="12.75">
      <c r="GR228">
        <v>1</v>
      </c>
    </row>
    <row r="229" ht="12.75">
      <c r="GS229">
        <v>1</v>
      </c>
    </row>
    <row r="230" ht="12.75">
      <c r="GT230">
        <v>1</v>
      </c>
    </row>
    <row r="231" ht="12.75">
      <c r="GU231">
        <v>1</v>
      </c>
    </row>
    <row r="232" ht="12.75">
      <c r="GV232">
        <v>1</v>
      </c>
    </row>
    <row r="233" ht="12.75">
      <c r="GW233">
        <v>1</v>
      </c>
    </row>
    <row r="234" ht="12.75">
      <c r="GX234">
        <v>1</v>
      </c>
    </row>
    <row r="235" ht="12.75">
      <c r="GY235">
        <v>1</v>
      </c>
    </row>
    <row r="236" ht="12.75">
      <c r="GZ236">
        <v>1</v>
      </c>
    </row>
    <row r="237" ht="12.75">
      <c r="HA237">
        <v>1</v>
      </c>
    </row>
    <row r="238" ht="12.75">
      <c r="HB238">
        <v>1</v>
      </c>
    </row>
    <row r="239" ht="12.75">
      <c r="HC239">
        <v>1</v>
      </c>
    </row>
    <row r="240" ht="12.75">
      <c r="HD240">
        <v>1</v>
      </c>
    </row>
    <row r="241" ht="12.75">
      <c r="HE241">
        <v>1</v>
      </c>
    </row>
    <row r="242" ht="12.75">
      <c r="HF242">
        <v>1</v>
      </c>
    </row>
    <row r="243" ht="12.75">
      <c r="HG243">
        <v>1</v>
      </c>
    </row>
    <row r="244" ht="12.75">
      <c r="HH244">
        <v>1</v>
      </c>
    </row>
    <row r="245" ht="12.75">
      <c r="HI245">
        <v>1</v>
      </c>
    </row>
    <row r="246" ht="12.75">
      <c r="HJ246">
        <v>1</v>
      </c>
    </row>
    <row r="247" ht="12.75">
      <c r="HK247">
        <v>1</v>
      </c>
    </row>
    <row r="248" ht="12.75">
      <c r="HL248">
        <v>1</v>
      </c>
    </row>
    <row r="249" ht="12.75">
      <c r="HM249">
        <v>1</v>
      </c>
    </row>
    <row r="250" ht="12.75">
      <c r="HN250">
        <v>1</v>
      </c>
    </row>
    <row r="251" ht="12.75">
      <c r="HO251">
        <v>1</v>
      </c>
    </row>
    <row r="252" ht="12.75">
      <c r="HP252">
        <v>1</v>
      </c>
    </row>
    <row r="253" ht="12.75">
      <c r="HQ253">
        <v>1</v>
      </c>
    </row>
    <row r="254" ht="12.75">
      <c r="HR254">
        <v>1</v>
      </c>
    </row>
    <row r="255" ht="12.75">
      <c r="HS255">
        <v>1</v>
      </c>
    </row>
    <row r="256" ht="12.75">
      <c r="HT256">
        <v>1</v>
      </c>
    </row>
    <row r="257" ht="12.75">
      <c r="HU257">
        <v>1</v>
      </c>
    </row>
    <row r="258" ht="12.75">
      <c r="HV258">
        <v>1</v>
      </c>
    </row>
    <row r="259" ht="12.75">
      <c r="HW259">
        <v>1</v>
      </c>
    </row>
    <row r="260" ht="12.75">
      <c r="HX260">
        <v>1</v>
      </c>
    </row>
    <row r="261" ht="12.75">
      <c r="HY261">
        <v>1</v>
      </c>
    </row>
    <row r="262" ht="12.75">
      <c r="HZ262">
        <v>1</v>
      </c>
    </row>
    <row r="263" ht="12.75">
      <c r="IA263">
        <v>1</v>
      </c>
    </row>
    <row r="264" ht="12.75">
      <c r="IB264">
        <v>1</v>
      </c>
    </row>
    <row r="265" ht="12.75">
      <c r="IC265">
        <v>1</v>
      </c>
    </row>
    <row r="266" ht="12.75">
      <c r="ID266">
        <v>1</v>
      </c>
    </row>
    <row r="267" ht="12.75">
      <c r="IE267">
        <v>1</v>
      </c>
    </row>
    <row r="268" ht="12.75">
      <c r="IF268">
        <v>1</v>
      </c>
    </row>
    <row r="269" ht="12.75">
      <c r="IG269">
        <v>1</v>
      </c>
    </row>
    <row r="270" ht="12.75">
      <c r="IH270">
        <v>1</v>
      </c>
    </row>
    <row r="271" ht="12.75">
      <c r="II271">
        <v>1</v>
      </c>
    </row>
    <row r="272" ht="12.75">
      <c r="IJ272">
        <v>1</v>
      </c>
    </row>
    <row r="273" ht="12.75">
      <c r="IK273">
        <v>1</v>
      </c>
    </row>
    <row r="274" ht="12.75">
      <c r="IL274">
        <v>1</v>
      </c>
    </row>
    <row r="275" ht="12.75">
      <c r="IM275">
        <v>1</v>
      </c>
    </row>
    <row r="276" ht="12.75">
      <c r="IN276">
        <v>1</v>
      </c>
    </row>
    <row r="277" ht="12.75">
      <c r="IO277">
        <v>1</v>
      </c>
    </row>
    <row r="278" ht="12.75">
      <c r="IP278">
        <v>1</v>
      </c>
    </row>
    <row r="279" ht="12.75">
      <c r="IQ279">
        <v>1</v>
      </c>
    </row>
    <row r="280" ht="12.75">
      <c r="IR280">
        <v>1</v>
      </c>
    </row>
    <row r="281" ht="12.75">
      <c r="IS281">
        <v>1</v>
      </c>
    </row>
    <row r="282" ht="12.75">
      <c r="IT282">
        <v>1</v>
      </c>
    </row>
    <row r="283" ht="12.75">
      <c r="IU283">
        <v>1</v>
      </c>
    </row>
    <row r="284" ht="12.75">
      <c r="IV284">
        <v>1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O455"/>
  <sheetViews>
    <sheetView workbookViewId="0" topLeftCell="A1">
      <selection activeCell="G29" sqref="G29"/>
    </sheetView>
  </sheetViews>
  <sheetFormatPr defaultColWidth="11.421875" defaultRowHeight="12.75"/>
  <cols>
    <col min="1" max="1" width="5.421875" style="0" customWidth="1"/>
    <col min="2" max="2" width="7.57421875" style="0" customWidth="1"/>
    <col min="3" max="3" width="72.7109375" style="0" customWidth="1"/>
    <col min="4" max="4" width="4.7109375" style="0" customWidth="1"/>
    <col min="11" max="11" width="11.57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1"/>
      <c r="B2" s="1"/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 customHeight="1">
      <c r="A4" s="1"/>
      <c r="B4" s="1"/>
      <c r="C4" s="83" t="s">
        <v>97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customHeight="1">
      <c r="A5" s="1"/>
      <c r="B5" s="52"/>
      <c r="C5" s="152" t="s">
        <v>44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52" t="s">
        <v>52</v>
      </c>
      <c r="C6" s="50"/>
      <c r="D6" s="5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21" t="s">
        <v>53</v>
      </c>
      <c r="C7" s="132"/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0.75" customHeight="1">
      <c r="A8" s="1"/>
      <c r="B8" s="1"/>
      <c r="C8" s="2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thickBot="1">
      <c r="A10" s="1"/>
      <c r="B10" s="68" t="s">
        <v>35</v>
      </c>
      <c r="C10" s="69" t="s">
        <v>36</v>
      </c>
      <c r="D10" s="161" t="s">
        <v>39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Top="1">
      <c r="A11" s="116"/>
      <c r="B11" s="67">
        <v>1</v>
      </c>
      <c r="C11" s="160" t="s">
        <v>0</v>
      </c>
      <c r="D11" s="162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117" t="s">
        <v>103</v>
      </c>
      <c r="B12" s="62">
        <v>2</v>
      </c>
      <c r="C12" s="163" t="s">
        <v>51</v>
      </c>
      <c r="D12" s="16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18" t="s">
        <v>104</v>
      </c>
      <c r="B13" s="62">
        <v>3</v>
      </c>
      <c r="C13" s="71" t="s">
        <v>1</v>
      </c>
      <c r="D13" s="162"/>
      <c r="E13" s="1"/>
      <c r="F13" s="1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18" t="s">
        <v>105</v>
      </c>
      <c r="B14" s="62">
        <v>4</v>
      </c>
      <c r="C14" s="163" t="s">
        <v>2</v>
      </c>
      <c r="D14" s="16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18" t="s">
        <v>106</v>
      </c>
      <c r="B15" s="62">
        <v>5</v>
      </c>
      <c r="C15" s="63" t="s">
        <v>3</v>
      </c>
      <c r="D15" s="16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18" t="s">
        <v>107</v>
      </c>
      <c r="B16" s="62">
        <v>6</v>
      </c>
      <c r="C16" s="63" t="s">
        <v>4</v>
      </c>
      <c r="D16" s="16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18" t="s">
        <v>108</v>
      </c>
      <c r="B17" s="62">
        <v>7</v>
      </c>
      <c r="C17" s="63" t="s">
        <v>5</v>
      </c>
      <c r="D17" s="16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18" t="s">
        <v>109</v>
      </c>
      <c r="B18" s="62">
        <v>8</v>
      </c>
      <c r="C18" s="63" t="s">
        <v>6</v>
      </c>
      <c r="D18" s="16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18" t="s">
        <v>110</v>
      </c>
      <c r="B19" s="62">
        <v>9</v>
      </c>
      <c r="C19" s="63" t="s">
        <v>7</v>
      </c>
      <c r="D19" s="16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18" t="s">
        <v>104</v>
      </c>
      <c r="B20" s="62">
        <v>10</v>
      </c>
      <c r="C20" s="63" t="s">
        <v>8</v>
      </c>
      <c r="D20" s="16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18" t="s">
        <v>111</v>
      </c>
      <c r="B21" s="62">
        <v>11</v>
      </c>
      <c r="C21" s="63" t="s">
        <v>54</v>
      </c>
      <c r="D21" s="6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18"/>
      <c r="B22" s="62">
        <v>12</v>
      </c>
      <c r="C22" s="63" t="s">
        <v>9</v>
      </c>
      <c r="D22" s="6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18"/>
      <c r="B23" s="62">
        <v>13</v>
      </c>
      <c r="C23" s="63" t="s">
        <v>10</v>
      </c>
      <c r="D23" s="6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18"/>
      <c r="B24" s="62">
        <v>14</v>
      </c>
      <c r="C24" s="63" t="s">
        <v>11</v>
      </c>
      <c r="D24" s="6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18"/>
      <c r="B25" s="62">
        <v>15</v>
      </c>
      <c r="C25" s="63" t="s">
        <v>12</v>
      </c>
      <c r="D25" s="6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18"/>
      <c r="B26" s="62">
        <v>16</v>
      </c>
      <c r="C26" s="63" t="s">
        <v>13</v>
      </c>
      <c r="D26" s="6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18"/>
      <c r="B27" s="62">
        <v>17</v>
      </c>
      <c r="C27" s="63" t="s">
        <v>14</v>
      </c>
      <c r="D27" s="6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18"/>
      <c r="B28" s="62">
        <v>18</v>
      </c>
      <c r="C28" s="63" t="s">
        <v>15</v>
      </c>
      <c r="D28" s="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18"/>
      <c r="B29" s="62">
        <v>19</v>
      </c>
      <c r="C29" s="63" t="s">
        <v>16</v>
      </c>
      <c r="D29" s="6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18"/>
      <c r="B30" s="62">
        <v>20</v>
      </c>
      <c r="C30" s="63" t="s">
        <v>55</v>
      </c>
      <c r="D30" s="6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18"/>
      <c r="B31" s="62">
        <v>21</v>
      </c>
      <c r="C31" s="63" t="s">
        <v>17</v>
      </c>
      <c r="D31" s="6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18"/>
      <c r="B32" s="62">
        <v>22</v>
      </c>
      <c r="C32" s="63" t="s">
        <v>18</v>
      </c>
      <c r="D32" s="6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8"/>
      <c r="B33" s="62">
        <v>23</v>
      </c>
      <c r="C33" s="63" t="s">
        <v>19</v>
      </c>
      <c r="D33" s="6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19"/>
      <c r="B34" s="62">
        <v>24</v>
      </c>
      <c r="C34" s="63" t="s">
        <v>20</v>
      </c>
      <c r="D34" s="6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20" t="s">
        <v>104</v>
      </c>
      <c r="B35" s="62">
        <v>25</v>
      </c>
      <c r="C35" s="63" t="s">
        <v>21</v>
      </c>
      <c r="D35" s="7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18" t="s">
        <v>107</v>
      </c>
      <c r="B36" s="62">
        <v>26</v>
      </c>
      <c r="C36" s="63" t="s">
        <v>22</v>
      </c>
      <c r="D36" s="7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18" t="s">
        <v>112</v>
      </c>
      <c r="B37" s="62">
        <v>27</v>
      </c>
      <c r="C37" s="63" t="s">
        <v>23</v>
      </c>
      <c r="D37" s="7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18" t="s">
        <v>108</v>
      </c>
      <c r="B38" s="62">
        <v>28</v>
      </c>
      <c r="C38" s="63" t="s">
        <v>24</v>
      </c>
      <c r="D38" s="6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113</v>
      </c>
      <c r="B39" s="62">
        <v>29</v>
      </c>
      <c r="C39" s="63" t="s">
        <v>25</v>
      </c>
      <c r="D39" s="6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18" t="s">
        <v>114</v>
      </c>
      <c r="B40" s="62">
        <v>30</v>
      </c>
      <c r="C40" s="63" t="s">
        <v>26</v>
      </c>
      <c r="D40" s="6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8" t="s">
        <v>107</v>
      </c>
      <c r="B41" s="62">
        <v>31</v>
      </c>
      <c r="C41" s="63" t="s">
        <v>56</v>
      </c>
      <c r="D41" s="6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8" t="s">
        <v>107</v>
      </c>
      <c r="B42" s="62">
        <v>32</v>
      </c>
      <c r="C42" s="63" t="s">
        <v>27</v>
      </c>
      <c r="D42" s="6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8" t="s">
        <v>104</v>
      </c>
      <c r="B43" s="62">
        <v>33</v>
      </c>
      <c r="C43" s="63" t="s">
        <v>28</v>
      </c>
      <c r="D43" s="6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18" t="s">
        <v>115</v>
      </c>
      <c r="B44" s="62">
        <v>34</v>
      </c>
      <c r="C44" s="63" t="s">
        <v>29</v>
      </c>
      <c r="D44" s="6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18" t="s">
        <v>104</v>
      </c>
      <c r="B45" s="62">
        <v>35</v>
      </c>
      <c r="C45" s="63" t="s">
        <v>30</v>
      </c>
      <c r="D45" s="6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18" t="s">
        <v>107</v>
      </c>
      <c r="B46" s="62">
        <v>36</v>
      </c>
      <c r="C46" s="63" t="s">
        <v>31</v>
      </c>
      <c r="D46" s="6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18" t="s">
        <v>103</v>
      </c>
      <c r="B47" s="62">
        <v>37</v>
      </c>
      <c r="C47" s="63" t="s">
        <v>32</v>
      </c>
      <c r="D47" s="6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18"/>
      <c r="B48" s="62">
        <v>38</v>
      </c>
      <c r="C48" s="63" t="s">
        <v>57</v>
      </c>
      <c r="D48" s="6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19"/>
      <c r="B49" s="62">
        <v>39</v>
      </c>
      <c r="C49" s="63" t="s">
        <v>33</v>
      </c>
      <c r="D49" s="6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20" t="s">
        <v>104</v>
      </c>
      <c r="B50" s="62">
        <v>40</v>
      </c>
      <c r="C50" s="63" t="s">
        <v>34</v>
      </c>
      <c r="D50" s="6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19" t="s">
        <v>105</v>
      </c>
      <c r="B51" s="62">
        <v>41</v>
      </c>
      <c r="C51" s="63" t="s">
        <v>58</v>
      </c>
      <c r="D51" s="6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20" t="s">
        <v>116</v>
      </c>
      <c r="B52" s="62">
        <v>42</v>
      </c>
      <c r="C52" s="66"/>
      <c r="D52" s="6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18" t="s">
        <v>110</v>
      </c>
      <c r="B53" s="62">
        <v>43</v>
      </c>
      <c r="C53" s="66"/>
      <c r="D53" s="6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18" t="s">
        <v>103</v>
      </c>
      <c r="B54" s="62">
        <v>44</v>
      </c>
      <c r="C54" s="50"/>
      <c r="D54" s="6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19" t="s">
        <v>113</v>
      </c>
      <c r="B55" s="62">
        <v>45</v>
      </c>
      <c r="C55" s="66"/>
      <c r="D55" s="6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2"/>
      <c r="C56" s="10" t="s">
        <v>59</v>
      </c>
      <c r="D56" s="24">
        <f>SUM(D11:D55)</f>
        <v>1</v>
      </c>
      <c r="E56" s="7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2"/>
      <c r="C57" s="50"/>
      <c r="D57" s="53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2"/>
      <c r="C58" s="50"/>
      <c r="D58" s="53"/>
      <c r="E58" s="7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2"/>
      <c r="C59" s="76"/>
      <c r="D59" s="5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2"/>
      <c r="C60" s="50"/>
      <c r="D60" s="5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2"/>
      <c r="C61" s="9"/>
      <c r="D61" s="4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</sheetData>
  <sheetProtection sheet="1" objects="1" scenarios="1"/>
  <dataValidations count="2">
    <dataValidation type="decimal" allowBlank="1" showInputMessage="1" showErrorMessage="1" errorTitle="Pondération invalide" error="La pondération doit etre comprise entre 0 et 1 inclusivement!!!" sqref="D57:D59 D21:D55">
      <formula1>0</formula1>
      <formula2>1</formula2>
    </dataValidation>
    <dataValidation type="decimal" allowBlank="1" showInputMessage="1" showErrorMessage="1" errorTitle="Pondération totale invalide" error="La somme des pondérations est supérieure à&#10;100. Svp revisez vos pondérations pour chaque critères." sqref="C8">
      <formula1>0</formula1>
      <formula2>1</formula2>
    </dataValidation>
  </dataValidation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r:id="rId4"/>
  <headerFooter alignWithMargins="0">
    <oddFooter>&amp;RPage 1 de 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O59"/>
  <sheetViews>
    <sheetView zoomScaleSheetLayoutView="100" workbookViewId="0" topLeftCell="A1">
      <selection activeCell="O28" sqref="O28"/>
    </sheetView>
  </sheetViews>
  <sheetFormatPr defaultColWidth="11.421875" defaultRowHeight="12.75"/>
  <cols>
    <col min="1" max="1" width="6.7109375" style="0" customWidth="1"/>
    <col min="2" max="3" width="12.7109375" style="0" customWidth="1"/>
    <col min="4" max="4" width="14.28125" style="0" customWidth="1"/>
    <col min="5" max="11" width="4.7109375" style="0" customWidth="1"/>
    <col min="12" max="12" width="4.421875" style="0" customWidth="1"/>
    <col min="13" max="14" width="4.7109375" style="0" hidden="1" customWidth="1"/>
    <col min="15" max="15" width="7.140625" style="0" customWidth="1"/>
  </cols>
  <sheetData>
    <row r="1" spans="1:8" s="1" customFormat="1" ht="20.25">
      <c r="A1" s="27"/>
      <c r="D1" s="31"/>
      <c r="E1" s="27"/>
      <c r="F1" s="27"/>
      <c r="G1" s="27"/>
      <c r="H1" s="27"/>
    </row>
    <row r="2" spans="1:8" s="1" customFormat="1" ht="38.25" customHeight="1">
      <c r="A2" s="27"/>
      <c r="B2" s="30"/>
      <c r="C2" s="114"/>
      <c r="D2" s="27"/>
      <c r="E2" s="27"/>
      <c r="F2" s="27"/>
      <c r="G2" s="27"/>
      <c r="H2" s="27"/>
    </row>
    <row r="3" spans="1:5" s="1" customFormat="1" ht="20.25">
      <c r="A3" s="55"/>
      <c r="B3" s="82"/>
      <c r="C3" s="82" t="s">
        <v>98</v>
      </c>
      <c r="D3" s="27"/>
      <c r="E3" s="26"/>
    </row>
    <row r="4" spans="1:8" s="1" customFormat="1" ht="12.75">
      <c r="A4" s="27"/>
      <c r="C4" s="56" t="s">
        <v>99</v>
      </c>
      <c r="D4" s="57"/>
      <c r="E4" s="27"/>
      <c r="F4" s="27"/>
      <c r="G4" s="27"/>
      <c r="H4" s="27"/>
    </row>
    <row r="5" spans="1:8" s="1" customFormat="1" ht="15.75">
      <c r="A5" s="28"/>
      <c r="B5" s="46"/>
      <c r="C5" s="48" t="s">
        <v>100</v>
      </c>
      <c r="D5" s="48"/>
      <c r="E5" s="47"/>
      <c r="F5" s="46"/>
      <c r="G5" s="47"/>
      <c r="H5" s="32"/>
    </row>
    <row r="6" spans="1:8" s="1" customFormat="1" ht="12.75">
      <c r="A6" s="29"/>
      <c r="B6" s="49"/>
      <c r="C6" s="7"/>
      <c r="D6" s="49"/>
      <c r="E6" s="7"/>
      <c r="F6" s="49"/>
      <c r="G6" s="7"/>
      <c r="H6" s="32"/>
    </row>
    <row r="7" spans="1:8" s="1" customFormat="1" ht="13.5" thickBot="1">
      <c r="A7" s="29"/>
      <c r="B7" s="7"/>
      <c r="C7" s="7"/>
      <c r="D7" s="7"/>
      <c r="E7" s="7"/>
      <c r="F7" s="7"/>
      <c r="G7" s="7"/>
      <c r="H7" s="32"/>
    </row>
    <row r="8" spans="1:14" s="1" customFormat="1" ht="16.5" thickBot="1">
      <c r="A8" s="47"/>
      <c r="B8" s="3"/>
      <c r="C8" s="111"/>
      <c r="D8" s="6" t="s">
        <v>89</v>
      </c>
      <c r="E8" s="109">
        <v>1</v>
      </c>
      <c r="F8" s="109"/>
      <c r="G8" s="109"/>
      <c r="H8" s="109"/>
      <c r="I8" s="109"/>
      <c r="J8" s="109"/>
      <c r="K8" s="171"/>
      <c r="L8" s="109"/>
      <c r="M8" s="8"/>
      <c r="N8" s="8"/>
    </row>
    <row r="9" spans="1:14" s="1" customFormat="1" ht="16.5" thickBot="1">
      <c r="A9" s="47"/>
      <c r="B9" s="3"/>
      <c r="C9" s="3"/>
      <c r="D9" s="6" t="s">
        <v>90</v>
      </c>
      <c r="E9" s="109">
        <v>1</v>
      </c>
      <c r="F9" s="109"/>
      <c r="G9" s="109"/>
      <c r="H9" s="109"/>
      <c r="I9" s="109"/>
      <c r="J9" s="109"/>
      <c r="K9" s="171"/>
      <c r="L9" s="109"/>
      <c r="M9" s="8"/>
      <c r="N9" s="8"/>
    </row>
    <row r="10" spans="1:14" s="1" customFormat="1" ht="16.5" thickBot="1">
      <c r="A10" s="47"/>
      <c r="B10" s="3"/>
      <c r="C10" s="3"/>
      <c r="D10" s="102"/>
      <c r="E10" s="103"/>
      <c r="F10" s="103"/>
      <c r="G10" s="103"/>
      <c r="H10" s="103"/>
      <c r="I10" s="103"/>
      <c r="J10" s="103"/>
      <c r="K10" s="103"/>
      <c r="L10" s="172"/>
      <c r="M10" s="3"/>
      <c r="N10" s="3"/>
    </row>
    <row r="11" spans="1:14" s="1" customFormat="1" ht="16.5" thickBot="1">
      <c r="A11" s="121" t="s">
        <v>48</v>
      </c>
      <c r="B11" s="123"/>
      <c r="C11" s="124"/>
      <c r="D11" s="104" t="s">
        <v>37</v>
      </c>
      <c r="E11" s="199">
        <v>6.92</v>
      </c>
      <c r="F11" s="199"/>
      <c r="G11" s="199"/>
      <c r="H11" s="199"/>
      <c r="I11" s="199"/>
      <c r="J11" s="199"/>
      <c r="K11" s="200"/>
      <c r="L11" s="199"/>
      <c r="M11" s="8"/>
      <c r="N11" s="8"/>
    </row>
    <row r="12" spans="1:14" s="1" customFormat="1" ht="13.5" thickBot="1">
      <c r="A12" s="110"/>
      <c r="B12" s="122"/>
      <c r="C12" s="128"/>
      <c r="D12" s="105"/>
      <c r="E12" s="105"/>
      <c r="F12" s="105"/>
      <c r="G12" s="105"/>
      <c r="H12" s="105"/>
      <c r="I12" s="105"/>
      <c r="J12" s="105"/>
      <c r="K12" s="105"/>
      <c r="L12" s="173"/>
      <c r="M12" s="3"/>
      <c r="N12" s="3"/>
    </row>
    <row r="13" spans="1:14" s="1" customFormat="1" ht="16.5" thickBot="1">
      <c r="A13" s="125"/>
      <c r="B13" s="126"/>
      <c r="C13" s="127"/>
      <c r="D13" s="104" t="s">
        <v>38</v>
      </c>
      <c r="E13" s="199">
        <v>1.29</v>
      </c>
      <c r="F13" s="199"/>
      <c r="G13" s="199"/>
      <c r="H13" s="199"/>
      <c r="I13" s="199"/>
      <c r="J13" s="199"/>
      <c r="K13" s="200"/>
      <c r="L13" s="199"/>
      <c r="M13" s="8"/>
      <c r="N13" s="8"/>
    </row>
    <row r="14" spans="1:14" s="1" customFormat="1" ht="16.5" thickBot="1">
      <c r="A14" s="174"/>
      <c r="B14" s="103"/>
      <c r="C14" s="103"/>
      <c r="D14" s="106"/>
      <c r="E14" s="103"/>
      <c r="F14" s="103"/>
      <c r="G14" s="103"/>
      <c r="H14" s="103"/>
      <c r="I14" s="103"/>
      <c r="J14" s="103"/>
      <c r="K14" s="103"/>
      <c r="L14" s="172"/>
      <c r="M14" s="3"/>
      <c r="N14" s="3"/>
    </row>
    <row r="15" spans="1:14" s="1" customFormat="1" ht="16.5" thickBot="1">
      <c r="A15" s="121" t="s">
        <v>49</v>
      </c>
      <c r="B15" s="123"/>
      <c r="C15" s="124"/>
      <c r="D15" s="104" t="s">
        <v>37</v>
      </c>
      <c r="E15" s="199">
        <v>8.07</v>
      </c>
      <c r="F15" s="199"/>
      <c r="G15" s="199"/>
      <c r="H15" s="199"/>
      <c r="I15" s="199"/>
      <c r="J15" s="199"/>
      <c r="K15" s="200"/>
      <c r="L15" s="199"/>
      <c r="M15" s="8"/>
      <c r="N15" s="8"/>
    </row>
    <row r="16" spans="1:14" s="1" customFormat="1" ht="13.5" thickBot="1">
      <c r="A16" s="201"/>
      <c r="B16" s="122"/>
      <c r="C16" s="128"/>
      <c r="D16" s="105"/>
      <c r="E16" s="105"/>
      <c r="F16" s="105"/>
      <c r="G16" s="105"/>
      <c r="H16" s="105"/>
      <c r="I16" s="105"/>
      <c r="J16" s="105"/>
      <c r="K16" s="105"/>
      <c r="L16" s="173"/>
      <c r="M16" s="3"/>
      <c r="N16" s="3"/>
    </row>
    <row r="17" spans="1:14" s="1" customFormat="1" ht="16.5" thickBot="1">
      <c r="A17" s="125"/>
      <c r="B17" s="126"/>
      <c r="C17" s="127"/>
      <c r="D17" s="104" t="s">
        <v>38</v>
      </c>
      <c r="E17" s="199">
        <v>0.59</v>
      </c>
      <c r="F17" s="199"/>
      <c r="G17" s="199"/>
      <c r="H17" s="199"/>
      <c r="I17" s="199"/>
      <c r="J17" s="199"/>
      <c r="K17" s="200"/>
      <c r="L17" s="199"/>
      <c r="M17" s="8"/>
      <c r="N17" s="8"/>
    </row>
    <row r="18" spans="1:14" s="1" customFormat="1" ht="16.5" thickBot="1">
      <c r="A18" s="174"/>
      <c r="B18" s="103"/>
      <c r="C18" s="103"/>
      <c r="D18" s="106"/>
      <c r="E18" s="103"/>
      <c r="F18" s="103"/>
      <c r="G18" s="103"/>
      <c r="H18" s="103"/>
      <c r="I18" s="103"/>
      <c r="J18" s="103"/>
      <c r="K18" s="103"/>
      <c r="L18" s="172"/>
      <c r="M18" s="3"/>
      <c r="N18" s="3"/>
    </row>
    <row r="19" spans="1:14" s="1" customFormat="1" ht="16.5" thickBot="1">
      <c r="A19" s="121" t="s">
        <v>50</v>
      </c>
      <c r="B19" s="123"/>
      <c r="C19" s="124"/>
      <c r="D19" s="104" t="s">
        <v>37</v>
      </c>
      <c r="E19" s="199"/>
      <c r="F19" s="199"/>
      <c r="G19" s="199"/>
      <c r="H19" s="199"/>
      <c r="I19" s="199"/>
      <c r="J19" s="199"/>
      <c r="K19" s="200"/>
      <c r="L19" s="199"/>
      <c r="M19" s="8"/>
      <c r="N19" s="8"/>
    </row>
    <row r="20" spans="1:14" s="1" customFormat="1" ht="13.5" thickBot="1">
      <c r="A20" s="201"/>
      <c r="B20" s="122"/>
      <c r="C20" s="128"/>
      <c r="D20" s="105"/>
      <c r="E20" s="105"/>
      <c r="F20" s="105"/>
      <c r="G20" s="105"/>
      <c r="H20" s="105"/>
      <c r="I20" s="105"/>
      <c r="J20" s="105"/>
      <c r="K20" s="105"/>
      <c r="L20" s="173"/>
      <c r="M20" s="3" t="s">
        <v>91</v>
      </c>
      <c r="N20" s="3" t="s">
        <v>92</v>
      </c>
    </row>
    <row r="21" spans="1:14" s="1" customFormat="1" ht="16.5" thickBot="1">
      <c r="A21" s="125"/>
      <c r="B21" s="126"/>
      <c r="C21" s="127"/>
      <c r="D21" s="104" t="s">
        <v>38</v>
      </c>
      <c r="E21" s="199"/>
      <c r="F21" s="199"/>
      <c r="G21" s="199"/>
      <c r="H21" s="199"/>
      <c r="I21" s="199"/>
      <c r="J21" s="199"/>
      <c r="K21" s="200"/>
      <c r="L21" s="199"/>
      <c r="M21" s="8"/>
      <c r="N21" s="8"/>
    </row>
    <row r="22" spans="1:8" s="1" customFormat="1" ht="12.75">
      <c r="A22" s="8"/>
      <c r="B22" s="8"/>
      <c r="C22" s="8"/>
      <c r="D22" s="8"/>
      <c r="E22" s="8"/>
      <c r="F22" s="8"/>
      <c r="G22" s="8"/>
      <c r="H22" s="27"/>
    </row>
    <row r="23" spans="1:8" s="1" customFormat="1" ht="12.75" customHeight="1">
      <c r="A23" s="8"/>
      <c r="B23" s="8"/>
      <c r="C23" s="8"/>
      <c r="D23" s="8"/>
      <c r="E23" s="8"/>
      <c r="F23" s="8"/>
      <c r="G23" s="8"/>
      <c r="H23" s="27"/>
    </row>
    <row r="24" spans="1:8" s="1" customFormat="1" ht="12.75" customHeight="1">
      <c r="A24" s="8"/>
      <c r="B24" s="8"/>
      <c r="C24" s="8"/>
      <c r="D24" s="8"/>
      <c r="E24" s="8"/>
      <c r="F24" s="8"/>
      <c r="G24" s="8"/>
      <c r="H24" s="32"/>
    </row>
    <row r="25" spans="1:8" s="1" customFormat="1" ht="12.75">
      <c r="A25" s="29"/>
      <c r="B25" s="29"/>
      <c r="C25" s="29"/>
      <c r="D25" s="29"/>
      <c r="E25" s="29"/>
      <c r="F25" s="29"/>
      <c r="G25" s="29"/>
      <c r="H25" s="7"/>
    </row>
    <row r="26" spans="1:8" s="1" customFormat="1" ht="12.75">
      <c r="A26" s="29"/>
      <c r="B26" s="29"/>
      <c r="C26" s="29"/>
      <c r="D26" s="29"/>
      <c r="E26" s="29"/>
      <c r="F26" s="29"/>
      <c r="G26" s="29"/>
      <c r="H26" s="7"/>
    </row>
    <row r="27" spans="1:8" s="1" customFormat="1" ht="12.75">
      <c r="A27" s="29"/>
      <c r="B27" s="29"/>
      <c r="C27" s="29"/>
      <c r="D27" s="29"/>
      <c r="E27" s="29"/>
      <c r="F27" s="29"/>
      <c r="G27" s="29"/>
      <c r="H27" s="7"/>
    </row>
    <row r="28" spans="1:8" s="1" customFormat="1" ht="15">
      <c r="A28" s="29"/>
      <c r="B28" s="97"/>
      <c r="C28" s="32"/>
      <c r="D28" s="98" t="s">
        <v>66</v>
      </c>
      <c r="E28" s="32"/>
      <c r="F28" s="97"/>
      <c r="G28" s="32"/>
      <c r="H28" s="7"/>
    </row>
    <row r="29" spans="1:8" s="1" customFormat="1" ht="13.5" thickBot="1">
      <c r="A29" s="29"/>
      <c r="B29" s="32"/>
      <c r="C29" s="32"/>
      <c r="D29" s="32"/>
      <c r="E29" s="32"/>
      <c r="F29" s="32"/>
      <c r="G29" s="32"/>
      <c r="H29" s="7"/>
    </row>
    <row r="30" spans="1:15" s="1" customFormat="1" ht="13.5" thickBot="1">
      <c r="A30" s="14">
        <v>1</v>
      </c>
      <c r="B30" s="15" t="s">
        <v>0</v>
      </c>
      <c r="C30" s="95"/>
      <c r="D30" s="95"/>
      <c r="E30" s="95"/>
      <c r="F30" s="95"/>
      <c r="G30" s="107"/>
      <c r="H30" s="108"/>
      <c r="I30" s="108"/>
      <c r="J30" s="108"/>
      <c r="K30" s="108"/>
      <c r="L30" s="108"/>
      <c r="M30" s="108"/>
      <c r="N30" s="115"/>
      <c r="O30" s="14">
        <v>1</v>
      </c>
    </row>
    <row r="31" spans="1:15" s="1" customFormat="1" ht="13.5" thickBot="1">
      <c r="A31" s="86"/>
      <c r="B31" s="15"/>
      <c r="C31" s="95"/>
      <c r="D31" s="95"/>
      <c r="E31" s="95"/>
      <c r="F31" s="95"/>
      <c r="G31" s="107"/>
      <c r="H31" s="108"/>
      <c r="I31" s="108"/>
      <c r="J31" s="108"/>
      <c r="K31" s="108"/>
      <c r="L31" s="108"/>
      <c r="M31" s="108"/>
      <c r="N31" s="115"/>
      <c r="O31" s="14"/>
    </row>
    <row r="32" spans="1:15" s="1" customFormat="1" ht="13.5" thickBot="1">
      <c r="A32" s="86"/>
      <c r="B32" s="15"/>
      <c r="C32" s="95"/>
      <c r="D32" s="95"/>
      <c r="E32" s="95"/>
      <c r="F32" s="95"/>
      <c r="G32" s="107"/>
      <c r="H32" s="108"/>
      <c r="I32" s="108"/>
      <c r="J32" s="108"/>
      <c r="K32" s="108"/>
      <c r="L32" s="108"/>
      <c r="M32" s="108"/>
      <c r="N32" s="115"/>
      <c r="O32" s="14"/>
    </row>
    <row r="33" spans="1:15" s="1" customFormat="1" ht="13.5" thickBot="1">
      <c r="A33" s="86"/>
      <c r="B33" s="15"/>
      <c r="C33" s="95"/>
      <c r="D33" s="95"/>
      <c r="E33" s="95"/>
      <c r="F33" s="95"/>
      <c r="G33" s="107"/>
      <c r="H33" s="108"/>
      <c r="I33" s="108"/>
      <c r="J33" s="108"/>
      <c r="K33" s="108"/>
      <c r="L33" s="108"/>
      <c r="M33" s="108"/>
      <c r="N33" s="115"/>
      <c r="O33" s="14"/>
    </row>
    <row r="34" spans="1:15" s="1" customFormat="1" ht="13.5" thickBot="1">
      <c r="A34" s="86"/>
      <c r="B34" s="15"/>
      <c r="C34" s="95"/>
      <c r="D34" s="95"/>
      <c r="E34" s="95"/>
      <c r="F34" s="95"/>
      <c r="G34" s="107"/>
      <c r="H34" s="108"/>
      <c r="I34" s="108"/>
      <c r="J34" s="108"/>
      <c r="K34" s="108"/>
      <c r="L34" s="108"/>
      <c r="M34" s="108"/>
      <c r="N34" s="115"/>
      <c r="O34" s="14"/>
    </row>
    <row r="35" spans="1:15" s="1" customFormat="1" ht="13.5" thickBot="1">
      <c r="A35" s="86"/>
      <c r="B35" s="15"/>
      <c r="C35" s="95"/>
      <c r="D35" s="95"/>
      <c r="E35" s="95"/>
      <c r="F35" s="95"/>
      <c r="G35" s="107"/>
      <c r="H35" s="108"/>
      <c r="I35" s="108"/>
      <c r="J35" s="108"/>
      <c r="K35" s="108"/>
      <c r="L35" s="108"/>
      <c r="M35" s="108"/>
      <c r="N35" s="115"/>
      <c r="O35" s="14"/>
    </row>
    <row r="36" spans="1:15" s="1" customFormat="1" ht="13.5" thickBot="1">
      <c r="A36" s="86"/>
      <c r="B36" s="15"/>
      <c r="C36" s="95"/>
      <c r="D36" s="95"/>
      <c r="E36" s="95"/>
      <c r="F36" s="95"/>
      <c r="G36" s="107"/>
      <c r="H36" s="108"/>
      <c r="I36" s="108"/>
      <c r="J36" s="108"/>
      <c r="K36" s="108"/>
      <c r="L36" s="108"/>
      <c r="M36" s="108"/>
      <c r="N36" s="115"/>
      <c r="O36" s="14"/>
    </row>
    <row r="37" spans="1:15" s="1" customFormat="1" ht="13.5" thickBot="1">
      <c r="A37" s="14"/>
      <c r="B37" s="15"/>
      <c r="C37" s="95"/>
      <c r="D37" s="95"/>
      <c r="E37" s="95"/>
      <c r="F37" s="95"/>
      <c r="G37" s="107"/>
      <c r="H37" s="108"/>
      <c r="I37" s="108"/>
      <c r="J37" s="108"/>
      <c r="K37" s="108"/>
      <c r="L37" s="108"/>
      <c r="M37" s="108"/>
      <c r="N37" s="115"/>
      <c r="O37" s="14"/>
    </row>
    <row r="38" spans="1:15" s="1" customFormat="1" ht="12.75">
      <c r="A38" s="8"/>
      <c r="B38" s="51"/>
      <c r="C38" s="51"/>
      <c r="D38" s="51"/>
      <c r="E38" s="51"/>
      <c r="F38" s="51"/>
      <c r="G38" s="8"/>
      <c r="H38" s="7"/>
      <c r="I38" s="7"/>
      <c r="J38" s="7"/>
      <c r="K38" s="7"/>
      <c r="L38" s="7"/>
      <c r="M38" s="7"/>
      <c r="N38" s="7"/>
      <c r="O38" s="8"/>
    </row>
    <row r="39" spans="1:15" s="1" customFormat="1" ht="12.75">
      <c r="A39" s="8"/>
      <c r="B39" s="51"/>
      <c r="C39" s="51"/>
      <c r="D39" s="51"/>
      <c r="E39" s="51"/>
      <c r="F39" s="51"/>
      <c r="G39" s="8"/>
      <c r="H39" s="7"/>
      <c r="I39" s="7"/>
      <c r="J39" s="7"/>
      <c r="K39" s="7"/>
      <c r="L39" s="7"/>
      <c r="M39" s="7"/>
      <c r="N39" s="7"/>
      <c r="O39" s="8"/>
    </row>
    <row r="40" spans="1:8" s="1" customFormat="1" ht="12.75">
      <c r="A40" s="29"/>
      <c r="B40" s="29"/>
      <c r="C40" s="29"/>
      <c r="D40" s="29"/>
      <c r="E40" s="29"/>
      <c r="F40" s="29"/>
      <c r="G40" s="29"/>
      <c r="H40" s="7"/>
    </row>
    <row r="41" spans="1:8" s="1" customFormat="1" ht="12.75">
      <c r="A41" s="29"/>
      <c r="B41" s="29"/>
      <c r="C41" s="29"/>
      <c r="D41" s="29"/>
      <c r="E41" s="29"/>
      <c r="F41" s="29"/>
      <c r="G41" s="29"/>
      <c r="H41" s="7"/>
    </row>
    <row r="42" spans="1:8" s="1" customFormat="1" ht="12.75">
      <c r="A42" s="29"/>
      <c r="B42" s="93"/>
      <c r="C42" s="29"/>
      <c r="D42" s="29"/>
      <c r="E42" s="29"/>
      <c r="F42" s="29"/>
      <c r="G42" s="29"/>
      <c r="H42" s="7"/>
    </row>
    <row r="43" spans="1:8" s="1" customFormat="1" ht="12.75">
      <c r="A43" s="29"/>
      <c r="B43" s="29"/>
      <c r="C43" s="29"/>
      <c r="D43" s="29"/>
      <c r="E43" s="29"/>
      <c r="F43" s="29"/>
      <c r="G43" s="29"/>
      <c r="H43" s="7"/>
    </row>
    <row r="44" spans="1:7" s="1" customFormat="1" ht="12.75">
      <c r="A44" s="99" t="s">
        <v>65</v>
      </c>
      <c r="B44" s="94"/>
      <c r="C44" s="101">
        <f ca="1">TODAY()</f>
        <v>39854</v>
      </c>
      <c r="D44" s="8"/>
      <c r="E44" s="8"/>
      <c r="F44" s="8"/>
      <c r="G44" s="8"/>
    </row>
    <row r="45" spans="1:7" s="1" customFormat="1" ht="12.75">
      <c r="A45" s="99" t="s">
        <v>42</v>
      </c>
      <c r="B45" s="93"/>
      <c r="C45" s="51"/>
      <c r="D45" s="8"/>
      <c r="E45" s="8"/>
      <c r="F45" s="8"/>
      <c r="G45" s="8"/>
    </row>
    <row r="46" spans="1:7" s="1" customFormat="1" ht="12.75">
      <c r="A46" s="99" t="s">
        <v>43</v>
      </c>
      <c r="B46" s="93"/>
      <c r="C46" s="51"/>
      <c r="D46" s="8"/>
      <c r="E46" s="8"/>
      <c r="F46" s="8"/>
      <c r="G46" s="8"/>
    </row>
    <row r="47" spans="1:8" s="1" customFormat="1" ht="12.75">
      <c r="A47" s="99" t="s">
        <v>68</v>
      </c>
      <c r="B47" s="93"/>
      <c r="C47" s="93"/>
      <c r="D47" s="129"/>
      <c r="E47" s="87"/>
      <c r="F47" s="87"/>
      <c r="G47" s="87"/>
      <c r="H47" s="130"/>
    </row>
    <row r="48" spans="1:8" s="1" customFormat="1" ht="12.75">
      <c r="A48" s="100" t="s">
        <v>69</v>
      </c>
      <c r="B48" s="29"/>
      <c r="C48" s="29"/>
      <c r="D48" s="22"/>
      <c r="E48" s="88"/>
      <c r="F48" s="88"/>
      <c r="G48" s="88"/>
      <c r="H48" s="131"/>
    </row>
    <row r="49" spans="1:8" s="1" customFormat="1" ht="12.75">
      <c r="A49" s="29"/>
      <c r="B49" s="29"/>
      <c r="C49" s="29"/>
      <c r="D49" s="22"/>
      <c r="E49" s="88"/>
      <c r="F49" s="88"/>
      <c r="G49" s="88"/>
      <c r="H49" s="131"/>
    </row>
    <row r="50" spans="1:8" s="1" customFormat="1" ht="12.75">
      <c r="A50" s="93"/>
      <c r="B50" s="94"/>
      <c r="C50" s="29"/>
      <c r="D50" s="29"/>
      <c r="E50" s="29"/>
      <c r="F50" s="29"/>
      <c r="G50" s="29"/>
      <c r="H50" s="3"/>
    </row>
    <row r="51" spans="1:8" s="1" customFormat="1" ht="12.75">
      <c r="A51" s="93"/>
      <c r="B51" s="93"/>
      <c r="C51" s="93"/>
      <c r="D51" s="29"/>
      <c r="E51" s="29"/>
      <c r="F51" s="29"/>
      <c r="G51" s="29"/>
      <c r="H51" s="3"/>
    </row>
    <row r="52" spans="1:8" s="1" customFormat="1" ht="12.75">
      <c r="A52" s="93"/>
      <c r="B52" s="93"/>
      <c r="C52" s="93"/>
      <c r="D52" s="29"/>
      <c r="E52" s="29"/>
      <c r="F52" s="29"/>
      <c r="G52" s="29"/>
      <c r="H52" s="7"/>
    </row>
    <row r="53" spans="1:8" s="1" customFormat="1" ht="12.75">
      <c r="A53" s="29"/>
      <c r="B53" s="93"/>
      <c r="C53" s="29"/>
      <c r="D53" s="29"/>
      <c r="E53" s="29"/>
      <c r="F53" s="29"/>
      <c r="G53" s="29"/>
      <c r="H53" s="3"/>
    </row>
    <row r="54" spans="1:8" s="1" customFormat="1" ht="12.75">
      <c r="A54" s="32"/>
      <c r="B54" s="29"/>
      <c r="C54" s="29"/>
      <c r="D54" s="29"/>
      <c r="E54" s="29"/>
      <c r="F54" s="29"/>
      <c r="G54" s="29"/>
      <c r="H54" s="3"/>
    </row>
    <row r="55" spans="1:7" s="1" customFormat="1" ht="12.75">
      <c r="A55" s="7"/>
      <c r="B55" s="8"/>
      <c r="C55" s="8"/>
      <c r="D55" s="8"/>
      <c r="E55" s="8"/>
      <c r="F55" s="8"/>
      <c r="G55" s="8"/>
    </row>
    <row r="56" spans="1:7" s="1" customFormat="1" ht="12.75">
      <c r="A56" s="7"/>
      <c r="B56" s="8"/>
      <c r="C56" s="8"/>
      <c r="D56" s="8"/>
      <c r="E56" s="8"/>
      <c r="F56" s="8"/>
      <c r="G56" s="8"/>
    </row>
    <row r="57" spans="1:7" s="1" customFormat="1" ht="12.75">
      <c r="A57" s="7"/>
      <c r="B57" s="8"/>
      <c r="C57" s="8"/>
      <c r="D57" s="8"/>
      <c r="E57" s="8"/>
      <c r="F57" s="8"/>
      <c r="G57" s="8"/>
    </row>
    <row r="58" s="1" customFormat="1" ht="12.75"/>
    <row r="59" s="1" customFormat="1" ht="12.75">
      <c r="G59" s="21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</sheetData>
  <dataValidations count="12">
    <dataValidation type="decimal" allowBlank="1" showInputMessage="1" showErrorMessage="1" errorTitle="Cote Invalide" error="La cote utilisé doit être compris entre 0 et 10" sqref="F22:F27 F40:F41 F18 F16 F20">
      <formula1>0</formula1>
      <formula2>10</formula2>
    </dataValidation>
    <dataValidation allowBlank="1" showInputMessage="1" showErrorMessage="1" errorTitle="Cote Invalide" error="La cote utilisé doit être compris entre 0 et 10" sqref="F65:F119 F28:F29 F14 F12 F2:F8 F10"/>
    <dataValidation type="decimal" allowBlank="1" showInputMessage="1" showErrorMessage="1" errorTitle="Cote invalide" error="La cote doit être compris entre 0 et 10 inclusivement." sqref="B20:B27 B40:B41 B18">
      <formula1>0</formula1>
      <formula2>10</formula2>
    </dataValidation>
    <dataValidation type="decimal" allowBlank="1" showInputMessage="1" showErrorMessage="1" errorTitle="Cote invalide" error="La cote doit être entre 0 et 10 inclusivement!!!" sqref="D40:D41 D16:D27">
      <formula1>0</formula1>
      <formula2>10</formula2>
    </dataValidation>
    <dataValidation type="decimal" allowBlank="1" showInputMessage="1" showErrorMessage="1" errorTitle="Facteur de sensibilité invalide" error="Le facteur de sensibilité doit être compris entre 0 et 4" sqref="G40:G41 E40:E41 G22:G27 E22:E27 G20 C40:C41 C18 C20:C27 E18 G18 E16 G16 E20">
      <formula1>0</formula1>
      <formula2>4</formula2>
    </dataValidation>
    <dataValidation allowBlank="1" showInputMessage="1" showErrorMessage="1" errorTitle="Cote invalide" error="La cote doit être compris entre 0 et 10 inclusivement." sqref="B42:B64"/>
    <dataValidation allowBlank="1" showInputMessage="1" showErrorMessage="1" errorTitle="Facteur de sensibilité invalide" error="Le facteur de sensibilité doit être compris entre 0 et 4" sqref="C42:C64 E42:E130 G42:G64"/>
    <dataValidation allowBlank="1" showInputMessage="1" showErrorMessage="1" errorTitle="Cote invalide" error="La cote doit être entre 0 et 10 inclusivement!!!" sqref="D42:D64"/>
    <dataValidation allowBlank="1" showInputMessage="1" showErrorMessage="1" errorTitle="Facteur de sensibilité invalide" error="Le facteur de sensibilité doit être compris entre 0 et 10" sqref="E28:E29 G28:G29 E12 E5:E10 G12 G5:G10 F9 H9:N9"/>
    <dataValidation type="decimal" allowBlank="1" showInputMessage="1" showErrorMessage="1" errorTitle="Facteur de sensibilité invalide" error="Le facteur de sensibilité doit être situer entre 0 et 4" sqref="E17:N17 E13:N13 E21:N21">
      <formula1>0</formula1>
      <formula2>4</formula2>
    </dataValidation>
    <dataValidation type="decimal" allowBlank="1" showInputMessage="1" showErrorMessage="1" errorTitle="Cote invalide" error="La cote doit être supérieure à 0 et inférieure&#10;et égale à 10." sqref="E19:F19 E15:N15 E11:N11">
      <formula1>0.0001</formula1>
      <formula2>10</formula2>
    </dataValidation>
    <dataValidation type="decimal" allowBlank="1" showInputMessage="1" showErrorMessage="1" errorTitle="Cote invalide" error="La cote doit être supérieure à 0 et inférieure&#10;ou égale à 10" sqref="G19:N19">
      <formula1>0.0001</formula1>
      <formula2>10</formula2>
    </dataValidation>
  </dataValidations>
  <printOptions horizontalCentered="1"/>
  <pageMargins left="0.3937007874015748" right="0" top="0.5905511811023623" bottom="0" header="0.5118110236220472" footer="0.5118110236220472"/>
  <pageSetup horizontalDpi="360" verticalDpi="360" orientation="portrait" r:id="rId3"/>
  <headerFooter alignWithMargins="0">
    <oddFooter>&amp;RPage 2 de 5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J51"/>
  <sheetViews>
    <sheetView workbookViewId="0" topLeftCell="A4">
      <selection activeCell="H15" sqref="H15"/>
    </sheetView>
  </sheetViews>
  <sheetFormatPr defaultColWidth="11.421875" defaultRowHeight="12.75"/>
  <cols>
    <col min="3" max="3" width="16.28125" style="0" customWidth="1"/>
  </cols>
  <sheetData>
    <row r="1" spans="3:7" ht="12.75">
      <c r="C1" s="33"/>
      <c r="D1" s="33"/>
      <c r="E1" s="33"/>
      <c r="F1" s="33"/>
      <c r="G1" s="33"/>
    </row>
    <row r="2" spans="3:7" ht="20.25">
      <c r="C2" s="34"/>
      <c r="D2" s="35"/>
      <c r="E2" s="33"/>
      <c r="F2" s="33"/>
      <c r="G2" s="33"/>
    </row>
    <row r="3" spans="1:10" ht="12.75">
      <c r="A3" s="33"/>
      <c r="B3" s="33"/>
      <c r="C3" s="33"/>
      <c r="D3" s="33"/>
      <c r="E3" s="33"/>
      <c r="F3" s="33"/>
      <c r="G3" s="33"/>
      <c r="J3" s="167"/>
    </row>
    <row r="4" spans="1:10" ht="20.25">
      <c r="A4" s="33"/>
      <c r="B4" s="33"/>
      <c r="C4" s="34"/>
      <c r="D4" s="81" t="s">
        <v>97</v>
      </c>
      <c r="E4" s="33"/>
      <c r="F4" s="33"/>
      <c r="G4" s="33"/>
      <c r="J4" s="167"/>
    </row>
    <row r="5" spans="1:10" ht="12.75">
      <c r="A5" s="33"/>
      <c r="B5" s="33"/>
      <c r="C5" s="33"/>
      <c r="D5" s="37" t="s">
        <v>64</v>
      </c>
      <c r="E5" s="33"/>
      <c r="F5" s="37"/>
      <c r="G5" s="33"/>
      <c r="J5" s="167"/>
    </row>
    <row r="6" spans="1:7" ht="12.75">
      <c r="A6" s="36"/>
      <c r="B6" s="33"/>
      <c r="C6" s="33"/>
      <c r="D6" s="33"/>
      <c r="E6" s="33"/>
      <c r="F6" s="39"/>
      <c r="G6" s="38"/>
    </row>
    <row r="7" spans="1:7" ht="12.75">
      <c r="A7" s="43"/>
      <c r="B7" s="33"/>
      <c r="C7" s="33"/>
      <c r="D7" s="37"/>
      <c r="E7" s="37"/>
      <c r="F7" s="40"/>
      <c r="G7" s="41"/>
    </row>
    <row r="8" spans="1:7" ht="12.75">
      <c r="A8" s="79" t="s">
        <v>61</v>
      </c>
      <c r="B8" s="77"/>
      <c r="C8" s="33"/>
      <c r="D8" s="78" t="s">
        <v>46</v>
      </c>
      <c r="E8" s="60">
        <v>6.92</v>
      </c>
      <c r="F8" s="61" t="s">
        <v>47</v>
      </c>
      <c r="G8" s="60">
        <v>0.645</v>
      </c>
    </row>
    <row r="9" spans="1:7" ht="12.75">
      <c r="A9" s="43"/>
      <c r="B9" s="33"/>
      <c r="C9" s="33"/>
      <c r="D9" s="33"/>
      <c r="E9" s="33"/>
      <c r="F9" s="33"/>
      <c r="G9" s="33"/>
    </row>
    <row r="10" spans="1:7" ht="12.75">
      <c r="A10" s="36"/>
      <c r="B10" s="33"/>
      <c r="C10" s="58"/>
      <c r="D10" s="33"/>
      <c r="E10" s="33"/>
      <c r="F10" s="38"/>
      <c r="G10" s="38"/>
    </row>
    <row r="11" ht="12.75">
      <c r="F11" s="19"/>
    </row>
    <row r="12" ht="12.75">
      <c r="F12" s="19"/>
    </row>
    <row r="18" spans="6:7" ht="12.75">
      <c r="F18" s="175" t="s">
        <v>171</v>
      </c>
      <c r="G18" s="176">
        <f>2*G8</f>
        <v>1.29</v>
      </c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6"/>
      <c r="B21" s="33"/>
      <c r="C21" s="33"/>
      <c r="D21" s="33"/>
      <c r="E21" s="33"/>
      <c r="F21" s="33"/>
      <c r="G21" s="33"/>
    </row>
    <row r="22" spans="1:7" ht="12.75">
      <c r="A22" s="79" t="s">
        <v>62</v>
      </c>
      <c r="B22" s="77"/>
      <c r="C22" s="33"/>
      <c r="D22" s="61" t="s">
        <v>46</v>
      </c>
      <c r="E22" s="80">
        <v>8.07</v>
      </c>
      <c r="F22" s="61" t="s">
        <v>47</v>
      </c>
      <c r="G22" s="60">
        <v>0.295</v>
      </c>
    </row>
    <row r="23" spans="1:7" ht="12.75">
      <c r="A23" s="43"/>
      <c r="B23" s="33"/>
      <c r="C23" s="33"/>
      <c r="D23" s="44">
        <v>4</v>
      </c>
      <c r="E23" s="44">
        <v>0.7071067811865475</v>
      </c>
      <c r="F23" s="39"/>
      <c r="G23" s="38"/>
    </row>
    <row r="24" spans="1:7" ht="12.75">
      <c r="A24" s="43"/>
      <c r="B24" s="33"/>
      <c r="C24" s="33"/>
      <c r="D24" s="33"/>
      <c r="E24" s="33"/>
      <c r="F24" s="40"/>
      <c r="G24" s="41"/>
    </row>
    <row r="25" spans="1:7" ht="12.75">
      <c r="A25" s="36"/>
      <c r="B25" s="33"/>
      <c r="C25" s="33"/>
      <c r="D25" s="33"/>
      <c r="E25" s="33"/>
      <c r="F25" s="33"/>
      <c r="G25" s="33"/>
    </row>
    <row r="27" spans="6:7" ht="12.75">
      <c r="F27" s="12"/>
      <c r="G27" s="12"/>
    </row>
    <row r="28" spans="6:7" ht="12.75">
      <c r="F28" s="19"/>
      <c r="G28" s="19"/>
    </row>
    <row r="32" spans="6:7" ht="12.75">
      <c r="F32" s="175" t="s">
        <v>171</v>
      </c>
      <c r="G32" s="176">
        <f>2*G22</f>
        <v>0.59</v>
      </c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6" t="s">
        <v>63</v>
      </c>
      <c r="B36" s="77"/>
      <c r="C36" s="33"/>
      <c r="D36" s="61" t="s">
        <v>46</v>
      </c>
      <c r="E36" s="60">
        <v>0</v>
      </c>
      <c r="F36" s="61" t="s">
        <v>47</v>
      </c>
      <c r="G36" s="60">
        <v>0</v>
      </c>
    </row>
    <row r="37" spans="1:7" ht="12.75">
      <c r="A37" s="43"/>
      <c r="B37" s="33"/>
      <c r="C37" s="33"/>
      <c r="D37" s="37"/>
      <c r="E37" s="37"/>
      <c r="F37" s="33"/>
      <c r="G37" s="33"/>
    </row>
    <row r="38" spans="1:7" ht="12.75">
      <c r="A38" s="43"/>
      <c r="B38" s="33"/>
      <c r="C38" s="33"/>
      <c r="D38" s="44">
        <v>4</v>
      </c>
      <c r="E38" s="44">
        <v>0.7071067811865475</v>
      </c>
      <c r="F38" s="37"/>
      <c r="G38" s="33"/>
    </row>
    <row r="39" spans="1:7" ht="12.75">
      <c r="A39" s="36"/>
      <c r="B39" s="33"/>
      <c r="C39" s="33"/>
      <c r="D39" s="33"/>
      <c r="E39" s="33"/>
      <c r="F39" s="42"/>
      <c r="G39" s="38"/>
    </row>
    <row r="40" spans="6:7" ht="12.75">
      <c r="F40" s="20"/>
      <c r="G40" s="13"/>
    </row>
    <row r="44" spans="6:7" ht="12.75">
      <c r="F44" s="12"/>
      <c r="G44" s="12"/>
    </row>
    <row r="45" spans="6:7" ht="12.75">
      <c r="F45" s="19"/>
      <c r="G45" s="19"/>
    </row>
    <row r="46" spans="6:7" ht="12.75">
      <c r="F46" s="177" t="s">
        <v>171</v>
      </c>
      <c r="G46" s="176">
        <f>2*G36</f>
        <v>0</v>
      </c>
    </row>
    <row r="47" spans="1:2" ht="12.75">
      <c r="A47" s="12" t="s">
        <v>45</v>
      </c>
      <c r="B47" s="89">
        <f ca="1">TODAY()</f>
        <v>39854</v>
      </c>
    </row>
    <row r="48" spans="1:7" ht="12.75">
      <c r="A48" s="12" t="s">
        <v>42</v>
      </c>
      <c r="B48" s="90"/>
      <c r="C48" s="59"/>
      <c r="D48" s="59"/>
      <c r="E48" s="59"/>
      <c r="F48" s="72"/>
      <c r="G48" s="72"/>
    </row>
    <row r="49" spans="1:7" ht="12.75">
      <c r="A49" s="12" t="s">
        <v>43</v>
      </c>
      <c r="B49" s="90"/>
      <c r="C49" s="59"/>
      <c r="D49" s="59"/>
      <c r="E49" s="59"/>
      <c r="F49" s="91"/>
      <c r="G49" s="91"/>
    </row>
    <row r="50" spans="1:7" ht="12.75">
      <c r="A50" s="12"/>
      <c r="B50" s="59"/>
      <c r="C50" s="59"/>
      <c r="D50" s="59"/>
      <c r="E50" s="59"/>
      <c r="F50" s="61"/>
      <c r="G50" s="33"/>
    </row>
    <row r="51" spans="1:7" ht="12.75">
      <c r="A51" s="12"/>
      <c r="B51" s="59"/>
      <c r="C51" s="59"/>
      <c r="D51" s="59"/>
      <c r="E51" s="59"/>
      <c r="F51" s="33"/>
      <c r="G51" s="33"/>
    </row>
  </sheetData>
  <sheetProtection sheet="1" objects="1" scenarios="1"/>
  <printOptions/>
  <pageMargins left="0.984251968503937" right="0.7874015748031497" top="0.984251968503937" bottom="0.984251968503937" header="0.5118110236220472" footer="0.5118110236220472"/>
  <pageSetup horizontalDpi="300" verticalDpi="300" orientation="portrait" r:id="rId3"/>
  <headerFooter alignWithMargins="0">
    <oddFooter>&amp;RPage 3 de 5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V153"/>
  <sheetViews>
    <sheetView workbookViewId="0" topLeftCell="A22">
      <selection activeCell="A7" sqref="A7"/>
    </sheetView>
  </sheetViews>
  <sheetFormatPr defaultColWidth="11.421875" defaultRowHeight="12.75"/>
  <cols>
    <col min="1" max="1" width="12.28125" style="0" customWidth="1"/>
    <col min="2" max="5" width="17.7109375" style="0" customWidth="1"/>
    <col min="6" max="6" width="17.00390625" style="0" customWidth="1"/>
  </cols>
  <sheetData>
    <row r="1" spans="1:9" s="33" customFormat="1" ht="15.75">
      <c r="A1" s="153"/>
      <c r="B1" s="97"/>
      <c r="C1" s="28"/>
      <c r="D1" s="183"/>
      <c r="E1" s="28"/>
      <c r="F1" s="97"/>
      <c r="G1" s="28"/>
      <c r="H1" s="32"/>
      <c r="I1" s="91"/>
    </row>
    <row r="2" spans="1:9" s="33" customFormat="1" ht="12.75">
      <c r="A2" s="29"/>
      <c r="B2" s="182"/>
      <c r="C2" s="32"/>
      <c r="D2" s="182"/>
      <c r="E2" s="32"/>
      <c r="F2" s="182"/>
      <c r="G2" s="32"/>
      <c r="H2" s="32"/>
      <c r="I2" s="91"/>
    </row>
    <row r="3" spans="1:9" s="33" customFormat="1" ht="12.75">
      <c r="A3" s="29"/>
      <c r="B3" s="184"/>
      <c r="C3" s="32"/>
      <c r="D3" s="32"/>
      <c r="E3" s="32"/>
      <c r="F3" s="32"/>
      <c r="G3" s="32"/>
      <c r="H3" s="32"/>
      <c r="I3" s="91"/>
    </row>
    <row r="4" spans="1:9" s="33" customFormat="1" ht="20.25">
      <c r="A4" s="28"/>
      <c r="B4" s="85"/>
      <c r="C4" s="185"/>
      <c r="D4" s="32"/>
      <c r="E4" s="32"/>
      <c r="F4" s="32"/>
      <c r="G4" s="32"/>
      <c r="H4" s="32"/>
      <c r="I4" s="91"/>
    </row>
    <row r="5" spans="1:9" s="33" customFormat="1" ht="12.75">
      <c r="A5" s="99"/>
      <c r="B5" s="99"/>
      <c r="C5" s="32"/>
      <c r="D5" s="32"/>
      <c r="E5" s="32"/>
      <c r="F5" s="32"/>
      <c r="G5" s="32"/>
      <c r="H5" s="32"/>
      <c r="I5" s="91"/>
    </row>
    <row r="6" spans="1:9" s="33" customFormat="1" ht="20.25">
      <c r="A6" s="29"/>
      <c r="B6" s="85" t="s">
        <v>151</v>
      </c>
      <c r="C6" s="185"/>
      <c r="D6" s="32"/>
      <c r="E6" s="32"/>
      <c r="F6" s="182"/>
      <c r="G6" s="32"/>
      <c r="H6" s="32"/>
      <c r="I6" s="91"/>
    </row>
    <row r="7" spans="1:256" s="33" customFormat="1" ht="12.75">
      <c r="A7" s="99" t="s">
        <v>152</v>
      </c>
      <c r="B7" s="186"/>
      <c r="C7" s="186"/>
      <c r="D7" s="99"/>
      <c r="E7" s="99"/>
      <c r="F7" s="99" t="s">
        <v>67</v>
      </c>
      <c r="G7" s="99" t="s">
        <v>67</v>
      </c>
      <c r="H7" s="99" t="s">
        <v>67</v>
      </c>
      <c r="I7" s="99" t="s">
        <v>67</v>
      </c>
      <c r="J7" s="99" t="s">
        <v>67</v>
      </c>
      <c r="K7" s="99" t="s">
        <v>67</v>
      </c>
      <c r="L7" s="99" t="s">
        <v>67</v>
      </c>
      <c r="M7" s="99" t="s">
        <v>67</v>
      </c>
      <c r="N7" s="99" t="s">
        <v>67</v>
      </c>
      <c r="O7" s="99" t="s">
        <v>67</v>
      </c>
      <c r="P7" s="99" t="s">
        <v>67</v>
      </c>
      <c r="Q7" s="99" t="s">
        <v>67</v>
      </c>
      <c r="R7" s="99" t="s">
        <v>67</v>
      </c>
      <c r="S7" s="99" t="s">
        <v>67</v>
      </c>
      <c r="T7" s="99" t="s">
        <v>67</v>
      </c>
      <c r="U7" s="99" t="s">
        <v>67</v>
      </c>
      <c r="V7" s="99" t="s">
        <v>67</v>
      </c>
      <c r="W7" s="99" t="s">
        <v>67</v>
      </c>
      <c r="X7" s="99" t="s">
        <v>67</v>
      </c>
      <c r="Y7" s="99" t="s">
        <v>67</v>
      </c>
      <c r="Z7" s="99" t="s">
        <v>67</v>
      </c>
      <c r="AA7" s="99" t="s">
        <v>67</v>
      </c>
      <c r="AB7" s="99" t="s">
        <v>67</v>
      </c>
      <c r="AC7" s="99" t="s">
        <v>67</v>
      </c>
      <c r="AD7" s="99" t="s">
        <v>67</v>
      </c>
      <c r="AE7" s="99" t="s">
        <v>67</v>
      </c>
      <c r="AF7" s="99" t="s">
        <v>67</v>
      </c>
      <c r="AG7" s="99" t="s">
        <v>67</v>
      </c>
      <c r="AH7" s="99" t="s">
        <v>67</v>
      </c>
      <c r="AI7" s="99" t="s">
        <v>67</v>
      </c>
      <c r="AJ7" s="99" t="s">
        <v>67</v>
      </c>
      <c r="AK7" s="99" t="s">
        <v>67</v>
      </c>
      <c r="AL7" s="99" t="s">
        <v>67</v>
      </c>
      <c r="AM7" s="99" t="s">
        <v>67</v>
      </c>
      <c r="AN7" s="99" t="s">
        <v>67</v>
      </c>
      <c r="AO7" s="99" t="s">
        <v>67</v>
      </c>
      <c r="AP7" s="99" t="s">
        <v>67</v>
      </c>
      <c r="AQ7" s="99" t="s">
        <v>67</v>
      </c>
      <c r="AR7" s="99" t="s">
        <v>67</v>
      </c>
      <c r="AS7" s="99" t="s">
        <v>67</v>
      </c>
      <c r="AT7" s="99" t="s">
        <v>67</v>
      </c>
      <c r="AU7" s="99" t="s">
        <v>67</v>
      </c>
      <c r="AV7" s="99" t="s">
        <v>67</v>
      </c>
      <c r="AW7" s="99" t="s">
        <v>67</v>
      </c>
      <c r="AX7" s="99" t="s">
        <v>67</v>
      </c>
      <c r="AY7" s="99" t="s">
        <v>67</v>
      </c>
      <c r="AZ7" s="99" t="s">
        <v>67</v>
      </c>
      <c r="BA7" s="99" t="s">
        <v>67</v>
      </c>
      <c r="BB7" s="99" t="s">
        <v>67</v>
      </c>
      <c r="BC7" s="99" t="s">
        <v>67</v>
      </c>
      <c r="BD7" s="99" t="s">
        <v>67</v>
      </c>
      <c r="BE7" s="99" t="s">
        <v>67</v>
      </c>
      <c r="BF7" s="99" t="s">
        <v>67</v>
      </c>
      <c r="BG7" s="99" t="s">
        <v>67</v>
      </c>
      <c r="BH7" s="99" t="s">
        <v>67</v>
      </c>
      <c r="BI7" s="99" t="s">
        <v>67</v>
      </c>
      <c r="BJ7" s="99" t="s">
        <v>67</v>
      </c>
      <c r="BK7" s="99" t="s">
        <v>67</v>
      </c>
      <c r="BL7" s="99" t="s">
        <v>67</v>
      </c>
      <c r="BM7" s="99" t="s">
        <v>67</v>
      </c>
      <c r="BN7" s="99" t="s">
        <v>67</v>
      </c>
      <c r="BO7" s="99" t="s">
        <v>67</v>
      </c>
      <c r="BP7" s="99" t="s">
        <v>67</v>
      </c>
      <c r="BQ7" s="99" t="s">
        <v>67</v>
      </c>
      <c r="BR7" s="99" t="s">
        <v>67</v>
      </c>
      <c r="BS7" s="99" t="s">
        <v>67</v>
      </c>
      <c r="BT7" s="99" t="s">
        <v>67</v>
      </c>
      <c r="BU7" s="99" t="s">
        <v>67</v>
      </c>
      <c r="BV7" s="99" t="s">
        <v>67</v>
      </c>
      <c r="BW7" s="99" t="s">
        <v>67</v>
      </c>
      <c r="BX7" s="99" t="s">
        <v>67</v>
      </c>
      <c r="BY7" s="99" t="s">
        <v>67</v>
      </c>
      <c r="BZ7" s="99" t="s">
        <v>67</v>
      </c>
      <c r="CA7" s="99" t="s">
        <v>67</v>
      </c>
      <c r="CB7" s="99" t="s">
        <v>67</v>
      </c>
      <c r="CC7" s="99" t="s">
        <v>67</v>
      </c>
      <c r="CD7" s="99" t="s">
        <v>67</v>
      </c>
      <c r="CE7" s="99" t="s">
        <v>67</v>
      </c>
      <c r="CF7" s="99" t="s">
        <v>67</v>
      </c>
      <c r="CG7" s="99" t="s">
        <v>67</v>
      </c>
      <c r="CH7" s="99" t="s">
        <v>67</v>
      </c>
      <c r="CI7" s="99" t="s">
        <v>67</v>
      </c>
      <c r="CJ7" s="99" t="s">
        <v>67</v>
      </c>
      <c r="CK7" s="99" t="s">
        <v>67</v>
      </c>
      <c r="CL7" s="99" t="s">
        <v>67</v>
      </c>
      <c r="CM7" s="99" t="s">
        <v>67</v>
      </c>
      <c r="CN7" s="99" t="s">
        <v>67</v>
      </c>
      <c r="CO7" s="99" t="s">
        <v>67</v>
      </c>
      <c r="CP7" s="99" t="s">
        <v>67</v>
      </c>
      <c r="CQ7" s="99" t="s">
        <v>67</v>
      </c>
      <c r="CR7" s="99" t="s">
        <v>67</v>
      </c>
      <c r="CS7" s="99" t="s">
        <v>67</v>
      </c>
      <c r="CT7" s="99" t="s">
        <v>67</v>
      </c>
      <c r="CU7" s="99" t="s">
        <v>67</v>
      </c>
      <c r="CV7" s="99" t="s">
        <v>67</v>
      </c>
      <c r="CW7" s="99" t="s">
        <v>67</v>
      </c>
      <c r="CX7" s="99" t="s">
        <v>67</v>
      </c>
      <c r="CY7" s="99" t="s">
        <v>67</v>
      </c>
      <c r="CZ7" s="99" t="s">
        <v>67</v>
      </c>
      <c r="DA7" s="99" t="s">
        <v>67</v>
      </c>
      <c r="DB7" s="99" t="s">
        <v>67</v>
      </c>
      <c r="DC7" s="99" t="s">
        <v>67</v>
      </c>
      <c r="DD7" s="99" t="s">
        <v>67</v>
      </c>
      <c r="DE7" s="99" t="s">
        <v>67</v>
      </c>
      <c r="DF7" s="99" t="s">
        <v>67</v>
      </c>
      <c r="DG7" s="99" t="s">
        <v>67</v>
      </c>
      <c r="DH7" s="99" t="s">
        <v>67</v>
      </c>
      <c r="DI7" s="99" t="s">
        <v>67</v>
      </c>
      <c r="DJ7" s="99" t="s">
        <v>67</v>
      </c>
      <c r="DK7" s="99" t="s">
        <v>67</v>
      </c>
      <c r="DL7" s="99" t="s">
        <v>67</v>
      </c>
      <c r="DM7" s="99" t="s">
        <v>67</v>
      </c>
      <c r="DN7" s="99" t="s">
        <v>67</v>
      </c>
      <c r="DO7" s="99" t="s">
        <v>67</v>
      </c>
      <c r="DP7" s="99" t="s">
        <v>67</v>
      </c>
      <c r="DQ7" s="99" t="s">
        <v>67</v>
      </c>
      <c r="DR7" s="99" t="s">
        <v>67</v>
      </c>
      <c r="DS7" s="99" t="s">
        <v>67</v>
      </c>
      <c r="DT7" s="99" t="s">
        <v>67</v>
      </c>
      <c r="DU7" s="99" t="s">
        <v>67</v>
      </c>
      <c r="DV7" s="99" t="s">
        <v>67</v>
      </c>
      <c r="DW7" s="99" t="s">
        <v>67</v>
      </c>
      <c r="DX7" s="99" t="s">
        <v>67</v>
      </c>
      <c r="DY7" s="99" t="s">
        <v>67</v>
      </c>
      <c r="DZ7" s="99" t="s">
        <v>67</v>
      </c>
      <c r="EA7" s="99" t="s">
        <v>67</v>
      </c>
      <c r="EB7" s="99" t="s">
        <v>67</v>
      </c>
      <c r="EC7" s="99" t="s">
        <v>67</v>
      </c>
      <c r="ED7" s="99" t="s">
        <v>67</v>
      </c>
      <c r="EE7" s="99" t="s">
        <v>67</v>
      </c>
      <c r="EF7" s="99" t="s">
        <v>67</v>
      </c>
      <c r="EG7" s="99" t="s">
        <v>67</v>
      </c>
      <c r="EH7" s="99" t="s">
        <v>67</v>
      </c>
      <c r="EI7" s="99" t="s">
        <v>67</v>
      </c>
      <c r="EJ7" s="99" t="s">
        <v>67</v>
      </c>
      <c r="EK7" s="99" t="s">
        <v>67</v>
      </c>
      <c r="EL7" s="99" t="s">
        <v>67</v>
      </c>
      <c r="EM7" s="99" t="s">
        <v>67</v>
      </c>
      <c r="EN7" s="99" t="s">
        <v>67</v>
      </c>
      <c r="EO7" s="99" t="s">
        <v>67</v>
      </c>
      <c r="EP7" s="99" t="s">
        <v>67</v>
      </c>
      <c r="EQ7" s="99" t="s">
        <v>67</v>
      </c>
      <c r="ER7" s="99" t="s">
        <v>67</v>
      </c>
      <c r="ES7" s="99" t="s">
        <v>67</v>
      </c>
      <c r="ET7" s="99" t="s">
        <v>67</v>
      </c>
      <c r="EU7" s="99" t="s">
        <v>67</v>
      </c>
      <c r="EV7" s="99" t="s">
        <v>67</v>
      </c>
      <c r="EW7" s="99" t="s">
        <v>67</v>
      </c>
      <c r="EX7" s="99" t="s">
        <v>67</v>
      </c>
      <c r="EY7" s="99" t="s">
        <v>67</v>
      </c>
      <c r="EZ7" s="99" t="s">
        <v>67</v>
      </c>
      <c r="FA7" s="99" t="s">
        <v>67</v>
      </c>
      <c r="FB7" s="99" t="s">
        <v>67</v>
      </c>
      <c r="FC7" s="99" t="s">
        <v>67</v>
      </c>
      <c r="FD7" s="99" t="s">
        <v>67</v>
      </c>
      <c r="FE7" s="99" t="s">
        <v>67</v>
      </c>
      <c r="FF7" s="99" t="s">
        <v>67</v>
      </c>
      <c r="FG7" s="99" t="s">
        <v>67</v>
      </c>
      <c r="FH7" s="99" t="s">
        <v>67</v>
      </c>
      <c r="FI7" s="99" t="s">
        <v>67</v>
      </c>
      <c r="FJ7" s="99" t="s">
        <v>67</v>
      </c>
      <c r="FK7" s="99" t="s">
        <v>67</v>
      </c>
      <c r="FL7" s="99" t="s">
        <v>67</v>
      </c>
      <c r="FM7" s="99" t="s">
        <v>67</v>
      </c>
      <c r="FN7" s="99" t="s">
        <v>67</v>
      </c>
      <c r="FO7" s="99" t="s">
        <v>67</v>
      </c>
      <c r="FP7" s="99" t="s">
        <v>67</v>
      </c>
      <c r="FQ7" s="99" t="s">
        <v>67</v>
      </c>
      <c r="FR7" s="99" t="s">
        <v>67</v>
      </c>
      <c r="FS7" s="99" t="s">
        <v>67</v>
      </c>
      <c r="FT7" s="99" t="s">
        <v>67</v>
      </c>
      <c r="FU7" s="99" t="s">
        <v>67</v>
      </c>
      <c r="FV7" s="99" t="s">
        <v>67</v>
      </c>
      <c r="FW7" s="99" t="s">
        <v>67</v>
      </c>
      <c r="FX7" s="99" t="s">
        <v>67</v>
      </c>
      <c r="FY7" s="99" t="s">
        <v>67</v>
      </c>
      <c r="FZ7" s="99" t="s">
        <v>67</v>
      </c>
      <c r="GA7" s="99" t="s">
        <v>67</v>
      </c>
      <c r="GB7" s="99" t="s">
        <v>67</v>
      </c>
      <c r="GC7" s="99" t="s">
        <v>67</v>
      </c>
      <c r="GD7" s="99" t="s">
        <v>67</v>
      </c>
      <c r="GE7" s="99" t="s">
        <v>67</v>
      </c>
      <c r="GF7" s="99" t="s">
        <v>67</v>
      </c>
      <c r="GG7" s="99" t="s">
        <v>67</v>
      </c>
      <c r="GH7" s="99" t="s">
        <v>67</v>
      </c>
      <c r="GI7" s="99" t="s">
        <v>67</v>
      </c>
      <c r="GJ7" s="99" t="s">
        <v>67</v>
      </c>
      <c r="GK7" s="99" t="s">
        <v>67</v>
      </c>
      <c r="GL7" s="99" t="s">
        <v>67</v>
      </c>
      <c r="GM7" s="99" t="s">
        <v>67</v>
      </c>
      <c r="GN7" s="99" t="s">
        <v>67</v>
      </c>
      <c r="GO7" s="99" t="s">
        <v>67</v>
      </c>
      <c r="GP7" s="99" t="s">
        <v>67</v>
      </c>
      <c r="GQ7" s="99" t="s">
        <v>67</v>
      </c>
      <c r="GR7" s="99" t="s">
        <v>67</v>
      </c>
      <c r="GS7" s="99" t="s">
        <v>67</v>
      </c>
      <c r="GT7" s="99" t="s">
        <v>67</v>
      </c>
      <c r="GU7" s="99" t="s">
        <v>67</v>
      </c>
      <c r="GV7" s="99" t="s">
        <v>67</v>
      </c>
      <c r="GW7" s="99" t="s">
        <v>67</v>
      </c>
      <c r="GX7" s="99" t="s">
        <v>67</v>
      </c>
      <c r="GY7" s="99" t="s">
        <v>67</v>
      </c>
      <c r="GZ7" s="99" t="s">
        <v>67</v>
      </c>
      <c r="HA7" s="99" t="s">
        <v>67</v>
      </c>
      <c r="HB7" s="99" t="s">
        <v>67</v>
      </c>
      <c r="HC7" s="99" t="s">
        <v>67</v>
      </c>
      <c r="HD7" s="99" t="s">
        <v>67</v>
      </c>
      <c r="HE7" s="99" t="s">
        <v>67</v>
      </c>
      <c r="HF7" s="99" t="s">
        <v>67</v>
      </c>
      <c r="HG7" s="99" t="s">
        <v>67</v>
      </c>
      <c r="HH7" s="99" t="s">
        <v>67</v>
      </c>
      <c r="HI7" s="99" t="s">
        <v>67</v>
      </c>
      <c r="HJ7" s="99" t="s">
        <v>67</v>
      </c>
      <c r="HK7" s="99" t="s">
        <v>67</v>
      </c>
      <c r="HL7" s="99" t="s">
        <v>67</v>
      </c>
      <c r="HM7" s="99" t="s">
        <v>67</v>
      </c>
      <c r="HN7" s="99" t="s">
        <v>67</v>
      </c>
      <c r="HO7" s="99" t="s">
        <v>67</v>
      </c>
      <c r="HP7" s="99" t="s">
        <v>67</v>
      </c>
      <c r="HQ7" s="99" t="s">
        <v>67</v>
      </c>
      <c r="HR7" s="99" t="s">
        <v>67</v>
      </c>
      <c r="HS7" s="99" t="s">
        <v>67</v>
      </c>
      <c r="HT7" s="99" t="s">
        <v>67</v>
      </c>
      <c r="HU7" s="99" t="s">
        <v>67</v>
      </c>
      <c r="HV7" s="99" t="s">
        <v>67</v>
      </c>
      <c r="HW7" s="99" t="s">
        <v>67</v>
      </c>
      <c r="HX7" s="99" t="s">
        <v>67</v>
      </c>
      <c r="HY7" s="99" t="s">
        <v>67</v>
      </c>
      <c r="HZ7" s="99" t="s">
        <v>67</v>
      </c>
      <c r="IA7" s="99" t="s">
        <v>67</v>
      </c>
      <c r="IB7" s="99" t="s">
        <v>67</v>
      </c>
      <c r="IC7" s="99" t="s">
        <v>67</v>
      </c>
      <c r="ID7" s="99" t="s">
        <v>67</v>
      </c>
      <c r="IE7" s="99" t="s">
        <v>67</v>
      </c>
      <c r="IF7" s="99" t="s">
        <v>67</v>
      </c>
      <c r="IG7" s="99" t="s">
        <v>67</v>
      </c>
      <c r="IH7" s="99" t="s">
        <v>67</v>
      </c>
      <c r="II7" s="99" t="s">
        <v>67</v>
      </c>
      <c r="IJ7" s="99" t="s">
        <v>67</v>
      </c>
      <c r="IK7" s="99" t="s">
        <v>67</v>
      </c>
      <c r="IL7" s="99" t="s">
        <v>67</v>
      </c>
      <c r="IM7" s="99" t="s">
        <v>67</v>
      </c>
      <c r="IN7" s="99" t="s">
        <v>67</v>
      </c>
      <c r="IO7" s="99" t="s">
        <v>67</v>
      </c>
      <c r="IP7" s="99" t="s">
        <v>67</v>
      </c>
      <c r="IQ7" s="99" t="s">
        <v>67</v>
      </c>
      <c r="IR7" s="99" t="s">
        <v>67</v>
      </c>
      <c r="IS7" s="99" t="s">
        <v>67</v>
      </c>
      <c r="IT7" s="99" t="s">
        <v>67</v>
      </c>
      <c r="IU7" s="99" t="s">
        <v>67</v>
      </c>
      <c r="IV7" s="99" t="s">
        <v>67</v>
      </c>
    </row>
    <row r="8" spans="1:9" s="33" customFormat="1" ht="15.75">
      <c r="A8" s="28"/>
      <c r="B8" s="28"/>
      <c r="C8" s="28"/>
      <c r="D8" s="28"/>
      <c r="E8" s="28"/>
      <c r="F8" s="29"/>
      <c r="G8" s="29"/>
      <c r="H8" s="32"/>
      <c r="I8" s="91"/>
    </row>
    <row r="9" spans="1:9" s="33" customFormat="1" ht="15.75" customHeight="1">
      <c r="A9" s="187"/>
      <c r="B9" s="188"/>
      <c r="C9" s="181"/>
      <c r="D9" s="181"/>
      <c r="E9" s="181"/>
      <c r="F9" s="29"/>
      <c r="G9" s="29"/>
      <c r="H9" s="32"/>
      <c r="I9" s="91"/>
    </row>
    <row r="10" spans="1:8" s="33" customFormat="1" ht="15.75" customHeight="1">
      <c r="A10" s="187"/>
      <c r="B10" s="189" t="s">
        <v>37</v>
      </c>
      <c r="C10" s="190" t="s">
        <v>48</v>
      </c>
      <c r="D10" s="189" t="s">
        <v>49</v>
      </c>
      <c r="E10" s="191" t="s">
        <v>50</v>
      </c>
      <c r="F10" s="159" t="s">
        <v>150</v>
      </c>
      <c r="G10" s="27"/>
      <c r="H10" s="27"/>
    </row>
    <row r="11" spans="1:8" s="33" customFormat="1" ht="15.75" customHeight="1">
      <c r="A11" s="187"/>
      <c r="B11" s="192">
        <v>2</v>
      </c>
      <c r="C11" s="164">
        <f>IF(Feuil4!$A$47=0,"N/A",1-(NORMDIST(B11,Feuil4!$A$47,Feuil4!$B$49,TRUE)))</f>
        <v>0.999999999999988</v>
      </c>
      <c r="D11" s="165">
        <f>IF(Feuil4!$H$47=0,"N/A",1-(NORMDIST(B11,Feuil4!$H$47,Feuil4!$I$49,TRUE)))</f>
        <v>1</v>
      </c>
      <c r="E11" s="165" t="str">
        <f>IF(Feuil4!$O$47=0,"N/A",1-(NORMDIST(B11,Feuil4!$O$47,Feuil4!$P$49,TRUE)))</f>
        <v>N/A</v>
      </c>
      <c r="F11" s="159" t="s">
        <v>174</v>
      </c>
      <c r="G11" s="27"/>
      <c r="H11" s="27"/>
    </row>
    <row r="12" spans="1:8" s="33" customFormat="1" ht="15.75" customHeight="1">
      <c r="A12" s="187"/>
      <c r="B12" s="193">
        <f>B11+0.25</f>
        <v>2.25</v>
      </c>
      <c r="C12" s="164">
        <f>IF(Feuil4!$A$47=0,"N/A",1-(NORMDIST(B12,Feuil4!$A$47,Feuil4!$B$49,TRUE)))</f>
        <v>0.9999999999997745</v>
      </c>
      <c r="D12" s="165">
        <f>IF(Feuil4!$H$47=0,"N/A",1-(NORMDIST(B12,Feuil4!$H$47,Feuil4!$I$49,TRUE)))</f>
        <v>1</v>
      </c>
      <c r="E12" s="165" t="str">
        <f>IF(Feuil4!$O$47=0,"N/A",1-(NORMDIST(B12,Feuil4!$O$47,Feuil4!$P$49,TRUE)))</f>
        <v>N/A</v>
      </c>
      <c r="F12" s="159" t="s">
        <v>174</v>
      </c>
      <c r="G12" s="27"/>
      <c r="H12" s="27"/>
    </row>
    <row r="13" spans="1:8" s="33" customFormat="1" ht="15.75" customHeight="1">
      <c r="A13" s="187"/>
      <c r="B13" s="193">
        <f aca="true" t="shared" si="0" ref="B13:B43">B12+0.25</f>
        <v>2.5</v>
      </c>
      <c r="C13" s="164">
        <f>IF(Feuil4!$A$47=0,"N/A",1-(NORMDIST(B13,Feuil4!$A$47,Feuil4!$B$49,TRUE)))</f>
        <v>0.9999999999963551</v>
      </c>
      <c r="D13" s="165">
        <f>IF(Feuil4!$H$47=0,"N/A",1-(NORMDIST(B13,Feuil4!$H$47,Feuil4!$I$49,TRUE)))</f>
        <v>1</v>
      </c>
      <c r="E13" s="165" t="str">
        <f>IF(Feuil4!$O$47=0,"N/A",1-(NORMDIST(B13,Feuil4!$O$47,Feuil4!$P$49,TRUE)))</f>
        <v>N/A</v>
      </c>
      <c r="F13" s="159" t="s">
        <v>174</v>
      </c>
      <c r="G13" s="27"/>
      <c r="H13" s="27"/>
    </row>
    <row r="14" spans="1:9" s="33" customFormat="1" ht="15.75" customHeight="1">
      <c r="A14" s="187"/>
      <c r="B14" s="193">
        <f t="shared" si="0"/>
        <v>2.75</v>
      </c>
      <c r="C14" s="164">
        <f>IF(Feuil4!$A$47=0,"N/A",1-(NORMDIST(B14,Feuil4!$A$47,Feuil4!$B$49,TRUE)))</f>
        <v>0.9999999999491452</v>
      </c>
      <c r="D14" s="165">
        <f>IF(Feuil4!$H$47=0,"N/A",1-(NORMDIST(B14,Feuil4!$H$47,Feuil4!$I$49,TRUE)))</f>
        <v>1</v>
      </c>
      <c r="E14" s="165" t="str">
        <f>IF(Feuil4!$O$47=0,"N/A",1-(NORMDIST(B14,Feuil4!$O$47,Feuil4!$P$49,TRUE)))</f>
        <v>N/A</v>
      </c>
      <c r="F14" s="159" t="s">
        <v>174</v>
      </c>
      <c r="G14" s="180"/>
      <c r="H14" s="32"/>
      <c r="I14" s="91"/>
    </row>
    <row r="15" spans="1:9" s="33" customFormat="1" ht="15.75" customHeight="1">
      <c r="A15" s="187"/>
      <c r="B15" s="193">
        <f t="shared" si="0"/>
        <v>3</v>
      </c>
      <c r="C15" s="164">
        <f>IF(Feuil4!$A$47=0,"N/A",1-(NORMDIST(B15,Feuil4!$A$47,Feuil4!$B$49,TRUE)))</f>
        <v>0.9999999993874159</v>
      </c>
      <c r="D15" s="165">
        <f>IF(Feuil4!$H$47=0,"N/A",1-(NORMDIST(B15,Feuil4!$H$47,Feuil4!$I$49,TRUE)))</f>
        <v>1</v>
      </c>
      <c r="E15" s="165" t="str">
        <f>IF(Feuil4!$O$47=0,"N/A",1-(NORMDIST(B15,Feuil4!$O$47,Feuil4!$P$49,TRUE)))</f>
        <v>N/A</v>
      </c>
      <c r="F15" s="159" t="s">
        <v>174</v>
      </c>
      <c r="G15" s="180"/>
      <c r="H15" s="32"/>
      <c r="I15" s="91"/>
    </row>
    <row r="16" spans="1:9" s="33" customFormat="1" ht="15.75" customHeight="1">
      <c r="A16" s="187"/>
      <c r="B16" s="193">
        <f t="shared" si="0"/>
        <v>3.25</v>
      </c>
      <c r="C16" s="164">
        <f>IF(Feuil4!$A$47=0,"N/A",1-(NORMDIST(B16,Feuil4!$A$47,Feuil4!$B$49,TRUE)))</f>
        <v>0.9999999936269536</v>
      </c>
      <c r="D16" s="165">
        <f>IF(Feuil4!$H$47=0,"N/A",1-(NORMDIST(B16,Feuil4!$H$47,Feuil4!$I$49,TRUE)))</f>
        <v>1</v>
      </c>
      <c r="E16" s="165" t="str">
        <f>IF(Feuil4!$O$47=0,"N/A",1-(NORMDIST(B16,Feuil4!$O$47,Feuil4!$P$49,TRUE)))</f>
        <v>N/A</v>
      </c>
      <c r="F16" s="159" t="s">
        <v>174</v>
      </c>
      <c r="G16" s="180"/>
      <c r="H16" s="32"/>
      <c r="I16" s="91"/>
    </row>
    <row r="17" spans="1:9" s="33" customFormat="1" ht="15.75" customHeight="1">
      <c r="A17" s="187"/>
      <c r="B17" s="193">
        <f t="shared" si="0"/>
        <v>3.5</v>
      </c>
      <c r="C17" s="164">
        <f>IF(Feuil4!$A$47=0,"N/A",1-(NORMDIST(B17,Feuil4!$A$47,Feuil4!$B$49,TRUE)))</f>
        <v>0.9999999427122166</v>
      </c>
      <c r="D17" s="165">
        <f>IF(Feuil4!$H$47=0,"N/A",1-(NORMDIST(B17,Feuil4!$H$47,Feuil4!$I$49,TRUE)))</f>
        <v>1</v>
      </c>
      <c r="E17" s="165" t="str">
        <f>IF(Feuil4!$O$47=0,"N/A",1-(NORMDIST(B17,Feuil4!$O$47,Feuil4!$P$49,TRUE)))</f>
        <v>N/A</v>
      </c>
      <c r="F17" s="159" t="s">
        <v>174</v>
      </c>
      <c r="G17" s="180"/>
      <c r="H17" s="32"/>
      <c r="I17" s="91"/>
    </row>
    <row r="18" spans="1:9" s="33" customFormat="1" ht="15.75" customHeight="1">
      <c r="A18" s="187"/>
      <c r="B18" s="193">
        <f t="shared" si="0"/>
        <v>3.75</v>
      </c>
      <c r="C18" s="164">
        <f>IF(Feuil4!$A$47=0,"N/A",1-(NORMDIST(B18,Feuil4!$A$47,Feuil4!$B$49,TRUE)))</f>
        <v>0.999999554826335</v>
      </c>
      <c r="D18" s="165">
        <f>IF(Feuil4!$H$47=0,"N/A",1-(NORMDIST(B18,Feuil4!$H$47,Feuil4!$I$49,TRUE)))</f>
        <v>1</v>
      </c>
      <c r="E18" s="165" t="str">
        <f>IF(Feuil4!$O$47=0,"N/A",1-(NORMDIST(B18,Feuil4!$O$47,Feuil4!$P$49,TRUE)))</f>
        <v>N/A</v>
      </c>
      <c r="F18" s="159" t="s">
        <v>174</v>
      </c>
      <c r="G18" s="180"/>
      <c r="H18" s="32"/>
      <c r="I18" s="91"/>
    </row>
    <row r="19" spans="1:9" s="33" customFormat="1" ht="15.75" customHeight="1">
      <c r="A19" s="187"/>
      <c r="B19" s="193">
        <f t="shared" si="0"/>
        <v>4</v>
      </c>
      <c r="C19" s="164">
        <f>IF(Feuil4!$A$47=0,"N/A",1-(NORMDIST(B19,Feuil4!$A$47,Feuil4!$B$49,TRUE)))</f>
        <v>0.9999970076725379</v>
      </c>
      <c r="D19" s="165">
        <f>IF(Feuil4!$H$47=0,"N/A",1-(NORMDIST(B19,Feuil4!$H$47,Feuil4!$I$49,TRUE)))</f>
        <v>1</v>
      </c>
      <c r="E19" s="165" t="str">
        <f>IF(Feuil4!$O$47=0,"N/A",1-(NORMDIST(B19,Feuil4!$O$47,Feuil4!$P$49,TRUE)))</f>
        <v>N/A</v>
      </c>
      <c r="F19" s="159" t="s">
        <v>174</v>
      </c>
      <c r="G19" s="180"/>
      <c r="H19" s="32"/>
      <c r="I19" s="91"/>
    </row>
    <row r="20" spans="1:9" s="33" customFormat="1" ht="15.75" customHeight="1">
      <c r="A20" s="187"/>
      <c r="B20" s="193">
        <f t="shared" si="0"/>
        <v>4.25</v>
      </c>
      <c r="C20" s="164">
        <f>IF(Feuil4!$A$47=0,"N/A",1-(NORMDIST(B20,Feuil4!$A$47,Feuil4!$B$49,TRUE)))</f>
        <v>0.9999825894694155</v>
      </c>
      <c r="D20" s="165">
        <f>IF(Feuil4!$H$47=0,"N/A",1-(NORMDIST(B20,Feuil4!$H$47,Feuil4!$I$49,TRUE)))</f>
        <v>1</v>
      </c>
      <c r="E20" s="165" t="str">
        <f>IF(Feuil4!$O$47=0,"N/A",1-(NORMDIST(B20,Feuil4!$O$47,Feuil4!$P$49,TRUE)))</f>
        <v>N/A</v>
      </c>
      <c r="F20" s="159" t="s">
        <v>174</v>
      </c>
      <c r="G20" s="180"/>
      <c r="H20" s="32"/>
      <c r="I20" s="91"/>
    </row>
    <row r="21" spans="1:9" s="33" customFormat="1" ht="15.75" customHeight="1">
      <c r="A21" s="187"/>
      <c r="B21" s="193">
        <f t="shared" si="0"/>
        <v>4.5</v>
      </c>
      <c r="C21" s="164">
        <f>IF(Feuil4!$A$47=0,"N/A",1-(NORMDIST(B21,Feuil4!$A$47,Feuil4!$B$49,TRUE)))</f>
        <v>0.9999122363737393</v>
      </c>
      <c r="D21" s="165">
        <f>IF(Feuil4!$H$47=0,"N/A",1-(NORMDIST(B21,Feuil4!$H$47,Feuil4!$I$49,TRUE)))</f>
        <v>1</v>
      </c>
      <c r="E21" s="165" t="str">
        <f>IF(Feuil4!$O$47=0,"N/A",1-(NORMDIST(B21,Feuil4!$O$47,Feuil4!$P$49,TRUE)))</f>
        <v>N/A</v>
      </c>
      <c r="F21" s="159" t="s">
        <v>174</v>
      </c>
      <c r="G21" s="180"/>
      <c r="H21" s="32"/>
      <c r="I21" s="91"/>
    </row>
    <row r="22" spans="1:9" s="33" customFormat="1" ht="15.75" customHeight="1">
      <c r="A22" s="187"/>
      <c r="B22" s="193">
        <f t="shared" si="0"/>
        <v>4.75</v>
      </c>
      <c r="C22" s="164">
        <f>IF(Feuil4!$A$47=0,"N/A",1-(NORMDIST(B22,Feuil4!$A$47,Feuil4!$B$49,TRUE)))</f>
        <v>0.9996163126447465</v>
      </c>
      <c r="D22" s="165">
        <f>IF(Feuil4!$H$47=0,"N/A",1-(NORMDIST(B22,Feuil4!$H$47,Feuil4!$I$49,TRUE)))</f>
        <v>1</v>
      </c>
      <c r="E22" s="165" t="str">
        <f>IF(Feuil4!$O$47=0,"N/A",1-(NORMDIST(B22,Feuil4!$O$47,Feuil4!$P$49,TRUE)))</f>
        <v>N/A</v>
      </c>
      <c r="F22" s="159" t="s">
        <v>174</v>
      </c>
      <c r="G22" s="180"/>
      <c r="H22" s="32"/>
      <c r="I22" s="91"/>
    </row>
    <row r="23" spans="1:9" s="33" customFormat="1" ht="15.75" customHeight="1">
      <c r="A23" s="187"/>
      <c r="B23" s="193">
        <f t="shared" si="0"/>
        <v>5</v>
      </c>
      <c r="C23" s="164">
        <f>IF(Feuil4!$A$47=0,"N/A",1-(NORMDIST(B23,Feuil4!$A$47,Feuil4!$B$49,TRUE)))</f>
        <v>0.9985432961037787</v>
      </c>
      <c r="D23" s="165">
        <f>IF(Feuil4!$H$47=0,"N/A",1-(NORMDIST(B23,Feuil4!$H$47,Feuil4!$I$49,TRUE)))</f>
        <v>1</v>
      </c>
      <c r="E23" s="165" t="str">
        <f>IF(Feuil4!$O$47=0,"N/A",1-(NORMDIST(B23,Feuil4!$O$47,Feuil4!$P$49,TRUE)))</f>
        <v>N/A</v>
      </c>
      <c r="F23" s="159" t="s">
        <v>174</v>
      </c>
      <c r="G23" s="180"/>
      <c r="H23" s="32"/>
      <c r="I23" s="91"/>
    </row>
    <row r="24" spans="1:9" s="33" customFormat="1" ht="15.75" customHeight="1">
      <c r="A24" s="187"/>
      <c r="B24" s="193">
        <f t="shared" si="0"/>
        <v>5.25</v>
      </c>
      <c r="C24" s="164">
        <f>IF(Feuil4!$A$47=0,"N/A",1-(NORMDIST(B24,Feuil4!$A$47,Feuil4!$B$49,TRUE)))</f>
        <v>0.9951892715606979</v>
      </c>
      <c r="D24" s="165">
        <f>IF(Feuil4!$H$47=0,"N/A",1-(NORMDIST(B24,Feuil4!$H$47,Feuil4!$I$49,TRUE)))</f>
        <v>1</v>
      </c>
      <c r="E24" s="165" t="str">
        <f>IF(Feuil4!$O$47=0,"N/A",1-(NORMDIST(B24,Feuil4!$O$47,Feuil4!$P$49,TRUE)))</f>
        <v>N/A</v>
      </c>
      <c r="F24" s="159" t="s">
        <v>174</v>
      </c>
      <c r="G24" s="180"/>
      <c r="H24" s="32"/>
      <c r="I24" s="91"/>
    </row>
    <row r="25" spans="1:9" s="33" customFormat="1" ht="15.75" customHeight="1">
      <c r="A25" s="187"/>
      <c r="B25" s="193">
        <f t="shared" si="0"/>
        <v>5.5</v>
      </c>
      <c r="C25" s="164">
        <f>IF(Feuil4!$A$47=0,"N/A",1-(NORMDIST(B25,Feuil4!$A$47,Feuil4!$B$49,TRUE)))</f>
        <v>0.9861515064746648</v>
      </c>
      <c r="D25" s="165">
        <f>IF(Feuil4!$H$47=0,"N/A",1-(NORMDIST(B25,Feuil4!$H$47,Feuil4!$I$49,TRUE)))</f>
        <v>1</v>
      </c>
      <c r="E25" s="165" t="str">
        <f>IF(Feuil4!$O$47=0,"N/A",1-(NORMDIST(B25,Feuil4!$O$47,Feuil4!$P$49,TRUE)))</f>
        <v>N/A</v>
      </c>
      <c r="F25" s="159" t="s">
        <v>174</v>
      </c>
      <c r="G25" s="180"/>
      <c r="H25" s="32"/>
      <c r="I25" s="91"/>
    </row>
    <row r="26" spans="1:9" s="33" customFormat="1" ht="17.25" customHeight="1">
      <c r="A26" s="187"/>
      <c r="B26" s="193">
        <f t="shared" si="0"/>
        <v>5.75</v>
      </c>
      <c r="C26" s="164">
        <f>IF(Feuil4!$A$47=0,"N/A",1-(NORMDIST(B26,Feuil4!$A$47,Feuil4!$B$49,TRUE)))</f>
        <v>0.9651576126630094</v>
      </c>
      <c r="D26" s="165">
        <f>IF(Feuil4!$H$47=0,"N/A",1-(NORMDIST(B26,Feuil4!$H$47,Feuil4!$I$49,TRUE)))</f>
        <v>0.9999999999999981</v>
      </c>
      <c r="E26" s="165" t="str">
        <f>IF(Feuil4!$O$47=0,"N/A",1-(NORMDIST(B26,Feuil4!$O$47,Feuil4!$P$49,TRUE)))</f>
        <v>N/A</v>
      </c>
      <c r="F26" s="159" t="s">
        <v>174</v>
      </c>
      <c r="G26" s="180"/>
      <c r="H26" s="32"/>
      <c r="I26" s="91"/>
    </row>
    <row r="27" spans="1:9" s="33" customFormat="1" ht="15.75" customHeight="1">
      <c r="A27" s="187"/>
      <c r="B27" s="193">
        <f t="shared" si="0"/>
        <v>6</v>
      </c>
      <c r="C27" s="164">
        <f>IF(Feuil4!$A$47=0,"N/A",1-(NORMDIST(B27,Feuil4!$A$47,Feuil4!$B$49,TRUE)))</f>
        <v>0.9231172347370225</v>
      </c>
      <c r="D27" s="165">
        <f>IF(Feuil4!$H$47=0,"N/A",1-(NORMDIST(B27,Feuil4!$H$47,Feuil4!$I$49,TRUE)))</f>
        <v>0.9999999999988587</v>
      </c>
      <c r="E27" s="165" t="str">
        <f>IF(Feuil4!$O$47=0,"N/A",1-(NORMDIST(B27,Feuil4!$O$47,Feuil4!$P$49,TRUE)))</f>
        <v>N/A</v>
      </c>
      <c r="F27" s="159" t="s">
        <v>174</v>
      </c>
      <c r="G27" s="180"/>
      <c r="H27" s="32"/>
      <c r="I27" s="91"/>
    </row>
    <row r="28" spans="1:9" s="33" customFormat="1" ht="15.75" customHeight="1">
      <c r="A28" s="187"/>
      <c r="B28" s="193">
        <f t="shared" si="0"/>
        <v>6.25</v>
      </c>
      <c r="C28" s="164">
        <f>IF(Feuil4!$A$47=0,"N/A",1-(NORMDIST(B28,Feuil4!$A$47,Feuil4!$B$49,TRUE)))</f>
        <v>0.8505417230595212</v>
      </c>
      <c r="D28" s="165">
        <f>IF(Feuil4!$H$47=0,"N/A",1-(NORMDIST(B28,Feuil4!$H$47,Feuil4!$I$49,TRUE)))</f>
        <v>0.9999999996560757</v>
      </c>
      <c r="E28" s="165" t="str">
        <f>IF(Feuil4!$O$47=0,"N/A",1-(NORMDIST(B28,Feuil4!$O$47,Feuil4!$P$49,TRUE)))</f>
        <v>N/A</v>
      </c>
      <c r="F28" s="159" t="s">
        <v>174</v>
      </c>
      <c r="G28" s="180"/>
      <c r="H28" s="32"/>
      <c r="I28" s="91"/>
    </row>
    <row r="29" spans="1:9" s="33" customFormat="1" ht="15.75" customHeight="1">
      <c r="A29" s="187"/>
      <c r="B29" s="193">
        <f t="shared" si="0"/>
        <v>6.5</v>
      </c>
      <c r="C29" s="164">
        <f>IF(Feuil4!$A$47=0,"N/A",1-(NORMDIST(B29,Feuil4!$A$47,Feuil4!$B$49,TRUE)))</f>
        <v>0.7425293638501103</v>
      </c>
      <c r="D29" s="165">
        <f>IF(Feuil4!$H$47=0,"N/A",1-(NORMDIST(B29,Feuil4!$H$47,Feuil4!$I$49,TRUE)))</f>
        <v>0.9999999485842391</v>
      </c>
      <c r="E29" s="165" t="str">
        <f>IF(Feuil4!$O$47=0,"N/A",1-(NORMDIST(B29,Feuil4!$O$47,Feuil4!$P$49,TRUE)))</f>
        <v>N/A</v>
      </c>
      <c r="F29" s="159" t="s">
        <v>174</v>
      </c>
      <c r="G29" s="180"/>
      <c r="H29" s="32"/>
      <c r="I29" s="91"/>
    </row>
    <row r="30" spans="1:9" s="33" customFormat="1" ht="15.75" customHeight="1">
      <c r="A30" s="187"/>
      <c r="B30" s="193">
        <f t="shared" si="0"/>
        <v>6.75</v>
      </c>
      <c r="C30" s="164">
        <f>IF(Feuil4!$A$47=0,"N/A",1-(NORMDIST(B30,Feuil4!$A$47,Feuil4!$B$49,TRUE)))</f>
        <v>0.6039427208813555</v>
      </c>
      <c r="D30" s="165">
        <f>IF(Feuil4!$H$47=0,"N/A",1-(NORMDIST(B30,Feuil4!$H$47,Feuil4!$I$49,TRUE)))</f>
        <v>0.9999961684305478</v>
      </c>
      <c r="E30" s="165" t="str">
        <f>IF(Feuil4!$O$47=0,"N/A",1-(NORMDIST(B30,Feuil4!$O$47,Feuil4!$P$49,TRUE)))</f>
        <v>N/A</v>
      </c>
      <c r="F30" s="159" t="s">
        <v>174</v>
      </c>
      <c r="G30" s="180"/>
      <c r="H30" s="32"/>
      <c r="I30" s="91"/>
    </row>
    <row r="31" spans="1:9" s="33" customFormat="1" ht="15.75" customHeight="1">
      <c r="A31" s="187"/>
      <c r="B31" s="193">
        <f t="shared" si="0"/>
        <v>7</v>
      </c>
      <c r="C31" s="164">
        <f>IF(Feuil4!$A$47=0,"N/A",1-(NORMDIST(B31,Feuil4!$A$47,Feuil4!$B$49,TRUE)))</f>
        <v>0.4506453208879053</v>
      </c>
      <c r="D31" s="165">
        <f>IF(Feuil4!$H$47=0,"N/A",1-(NORMDIST(B31,Feuil4!$H$47,Feuil4!$I$49,TRUE)))</f>
        <v>0.9998566639427723</v>
      </c>
      <c r="E31" s="165" t="str">
        <f>IF(Feuil4!$O$47=0,"N/A",1-(NORMDIST(B31,Feuil4!$O$47,Feuil4!$P$49,TRUE)))</f>
        <v>N/A</v>
      </c>
      <c r="F31" s="159" t="s">
        <v>174</v>
      </c>
      <c r="G31" s="180"/>
      <c r="H31" s="32"/>
      <c r="I31" s="91"/>
    </row>
    <row r="32" spans="1:9" s="33" customFormat="1" ht="15.75" customHeight="1">
      <c r="A32" s="187"/>
      <c r="B32" s="193">
        <f t="shared" si="0"/>
        <v>7.25</v>
      </c>
      <c r="C32" s="164">
        <f>IF(Feuil4!$A$47=0,"N/A",1-(NORMDIST(B32,Feuil4!$A$47,Feuil4!$B$49,TRUE)))</f>
        <v>0.3044557128878783</v>
      </c>
      <c r="D32" s="165">
        <f>IF(Feuil4!$H$47=0,"N/A",1-(NORMDIST(B32,Feuil4!$H$47,Feuil4!$I$49,TRUE)))</f>
        <v>0.9972791581244493</v>
      </c>
      <c r="E32" s="165" t="str">
        <f>IF(Feuil4!$O$47=0,"N/A",1-(NORMDIST(B32,Feuil4!$O$47,Feuil4!$P$49,TRUE)))</f>
        <v>N/A</v>
      </c>
      <c r="F32" s="159" t="s">
        <v>174</v>
      </c>
      <c r="G32" s="180"/>
      <c r="H32" s="32"/>
      <c r="I32" s="91"/>
    </row>
    <row r="33" spans="1:9" s="33" customFormat="1" ht="15.75" customHeight="1">
      <c r="A33" s="187"/>
      <c r="B33" s="193">
        <f t="shared" si="0"/>
        <v>7.5</v>
      </c>
      <c r="C33" s="164">
        <f>IF(Feuil4!$A$47=0,"N/A",1-(NORMDIST(B33,Feuil4!$A$47,Feuil4!$B$49,TRUE)))</f>
        <v>0.18426643102602425</v>
      </c>
      <c r="D33" s="165">
        <f>IF(Feuil4!$H$47=0,"N/A",1-(NORMDIST(B33,Feuil4!$H$47,Feuil4!$I$49,TRUE)))</f>
        <v>0.973332865558218</v>
      </c>
      <c r="E33" s="165" t="str">
        <f>IF(Feuil4!$O$47=0,"N/A",1-(NORMDIST(B33,Feuil4!$O$47,Feuil4!$P$49,TRUE)))</f>
        <v>N/A</v>
      </c>
      <c r="F33" s="159" t="s">
        <v>174</v>
      </c>
      <c r="G33" s="180"/>
      <c r="H33" s="32"/>
      <c r="I33" s="91"/>
    </row>
    <row r="34" spans="1:9" s="33" customFormat="1" ht="15.75" customHeight="1">
      <c r="A34" s="187"/>
      <c r="B34" s="193">
        <f t="shared" si="0"/>
        <v>7.75</v>
      </c>
      <c r="C34" s="164">
        <f>IF(Feuil4!$A$47=0,"N/A",1-(NORMDIST(B34,Feuil4!$A$47,Feuil4!$B$49,TRUE)))</f>
        <v>0.09907828531287055</v>
      </c>
      <c r="D34" s="165">
        <f>IF(Feuil4!$H$47=0,"N/A",1-(NORMDIST(B34,Feuil4!$H$47,Feuil4!$I$49,TRUE)))</f>
        <v>0.8609828273468574</v>
      </c>
      <c r="E34" s="165" t="str">
        <f>IF(Feuil4!$O$47=0,"N/A",1-(NORMDIST(B34,Feuil4!$O$47,Feuil4!$P$49,TRUE)))</f>
        <v>N/A</v>
      </c>
      <c r="F34" s="159" t="s">
        <v>174</v>
      </c>
      <c r="G34" s="180"/>
      <c r="H34" s="32"/>
      <c r="I34" s="91"/>
    </row>
    <row r="35" spans="1:9" s="33" customFormat="1" ht="15.75" customHeight="1">
      <c r="A35" s="187"/>
      <c r="B35" s="193">
        <f t="shared" si="0"/>
        <v>8</v>
      </c>
      <c r="C35" s="164">
        <f>IF(Feuil4!$A$47=0,"N/A",1-(NORMDIST(B35,Feuil4!$A$47,Feuil4!$B$49,TRUE)))</f>
        <v>0.04702415541900562</v>
      </c>
      <c r="D35" s="165">
        <f>IF(Feuil4!$H$47=0,"N/A",1-(NORMDIST(B35,Feuil4!$H$47,Feuil4!$I$49,TRUE)))</f>
        <v>0.593783321252674</v>
      </c>
      <c r="E35" s="165" t="str">
        <f>IF(Feuil4!$O$47=0,"N/A",1-(NORMDIST(B35,Feuil4!$O$47,Feuil4!$P$49,TRUE)))</f>
        <v>N/A</v>
      </c>
      <c r="F35" s="159" t="s">
        <v>174</v>
      </c>
      <c r="G35" s="180"/>
      <c r="H35" s="32"/>
      <c r="I35" s="91"/>
    </row>
    <row r="36" spans="1:9" s="33" customFormat="1" ht="15.75" customHeight="1">
      <c r="A36" s="187"/>
      <c r="B36" s="193">
        <f t="shared" si="0"/>
        <v>8.25</v>
      </c>
      <c r="C36" s="164">
        <f>IF(Feuil4!$A$47=0,"N/A",1-(NORMDIST(B36,Feuil4!$A$47,Feuil4!$B$49,TRUE)))</f>
        <v>0.019603063210375415</v>
      </c>
      <c r="D36" s="165">
        <f>IF(Feuil4!$H$47=0,"N/A",1-(NORMDIST(B36,Feuil4!$H$47,Feuil4!$I$49,TRUE)))</f>
        <v>0.270874712287422</v>
      </c>
      <c r="E36" s="165" t="str">
        <f>IF(Feuil4!$O$47=0,"N/A",1-(NORMDIST(B36,Feuil4!$O$47,Feuil4!$P$49,TRUE)))</f>
        <v>N/A</v>
      </c>
      <c r="F36" s="159" t="s">
        <v>174</v>
      </c>
      <c r="G36" s="180"/>
      <c r="H36" s="32"/>
      <c r="I36" s="91"/>
    </row>
    <row r="37" spans="1:9" s="33" customFormat="1" ht="15.75" customHeight="1">
      <c r="A37" s="187"/>
      <c r="B37" s="193">
        <f t="shared" si="0"/>
        <v>8.5</v>
      </c>
      <c r="C37" s="164">
        <f>IF(Feuil4!$A$47=0,"N/A",1-(NORMDIST(B37,Feuil4!$A$47,Feuil4!$B$49,TRUE)))</f>
        <v>0.007150507121321925</v>
      </c>
      <c r="D37" s="165">
        <f>IF(Feuil4!$H$47=0,"N/A",1-(NORMDIST(B37,Feuil4!$H$47,Feuil4!$I$49,TRUE)))</f>
        <v>0.07247171421325294</v>
      </c>
      <c r="E37" s="165" t="str">
        <f>IF(Feuil4!$O$47=0,"N/A",1-(NORMDIST(B37,Feuil4!$O$47,Feuil4!$P$49,TRUE)))</f>
        <v>N/A</v>
      </c>
      <c r="F37" s="159" t="s">
        <v>174</v>
      </c>
      <c r="G37" s="180"/>
      <c r="H37" s="32"/>
      <c r="I37" s="91"/>
    </row>
    <row r="38" spans="1:9" s="33" customFormat="1" ht="15.75" customHeight="1">
      <c r="A38" s="187"/>
      <c r="B38" s="193">
        <f t="shared" si="0"/>
        <v>8.75</v>
      </c>
      <c r="C38" s="164">
        <f>IF(Feuil4!$A$47=0,"N/A",1-(NORMDIST(B38,Feuil4!$A$47,Feuil4!$B$49,TRUE)))</f>
        <v>0.002275551647034413</v>
      </c>
      <c r="D38" s="165">
        <f>IF(Feuil4!$H$47=0,"N/A",1-(NORMDIST(B38,Feuil4!$H$47,Feuil4!$I$49,TRUE)))</f>
        <v>0.010580885942018003</v>
      </c>
      <c r="E38" s="165" t="str">
        <f>IF(Feuil4!$O$47=0,"N/A",1-(NORMDIST(B38,Feuil4!$O$47,Feuil4!$P$49,TRUE)))</f>
        <v>N/A</v>
      </c>
      <c r="F38" s="159"/>
      <c r="G38" s="180"/>
      <c r="H38" s="32"/>
      <c r="I38" s="91"/>
    </row>
    <row r="39" spans="1:9" s="33" customFormat="1" ht="15.75" customHeight="1">
      <c r="A39" s="187"/>
      <c r="B39" s="193">
        <f t="shared" si="0"/>
        <v>9</v>
      </c>
      <c r="C39" s="164">
        <f>IF(Feuil4!$A$47=0,"N/A",1-(NORMDIST(B39,Feuil4!$A$47,Feuil4!$B$49,TRUE)))</f>
        <v>0.0006303527131538145</v>
      </c>
      <c r="D39" s="165">
        <f>IF(Feuil4!$H$47=0,"N/A",1-(NORMDIST(B39,Feuil4!$H$47,Feuil4!$I$49,TRUE)))</f>
        <v>0.0008093429121744933</v>
      </c>
      <c r="E39" s="165" t="str">
        <f>IF(Feuil4!$O$47=0,"N/A",1-(NORMDIST(B39,Feuil4!$O$47,Feuil4!$P$49,TRUE)))</f>
        <v>N/A</v>
      </c>
      <c r="F39" s="159"/>
      <c r="G39" s="180"/>
      <c r="H39" s="32"/>
      <c r="I39" s="91"/>
    </row>
    <row r="40" spans="1:9" s="33" customFormat="1" ht="15.75" customHeight="1">
      <c r="A40" s="187"/>
      <c r="B40" s="193">
        <f t="shared" si="0"/>
        <v>9.25</v>
      </c>
      <c r="C40" s="164">
        <f>IF(Feuil4!$A$47=0,"N/A",1-(NORMDIST(B40,Feuil4!$A$47,Feuil4!$B$49,TRUE)))</f>
        <v>0.00015172250290607092</v>
      </c>
      <c r="D40" s="165">
        <f>IF(Feuil4!$H$47=0,"N/A",1-(NORMDIST(B40,Feuil4!$H$47,Feuil4!$I$49,TRUE)))</f>
        <v>3.1686034609235136E-05</v>
      </c>
      <c r="E40" s="165" t="str">
        <f>IF(Feuil4!$O$47=0,"N/A",1-(NORMDIST(B40,Feuil4!$O$47,Feuil4!$P$49,TRUE)))</f>
        <v>N/A</v>
      </c>
      <c r="F40" s="159"/>
      <c r="G40" s="180"/>
      <c r="H40" s="32"/>
      <c r="I40" s="91"/>
    </row>
    <row r="41" spans="1:9" s="33" customFormat="1" ht="15.75" customHeight="1">
      <c r="A41" s="187"/>
      <c r="B41" s="193">
        <f t="shared" si="0"/>
        <v>9.5</v>
      </c>
      <c r="C41" s="164">
        <f>IF(Feuil4!$A$47=0,"N/A",1-(NORMDIST(B41,Feuil4!$A$47,Feuil4!$B$49,TRUE)))</f>
        <v>3.1686034609235136E-05</v>
      </c>
      <c r="D41" s="165">
        <f>IF(Feuil4!$H$47=0,"N/A",1-(NORMDIST(B41,Feuil4!$H$47,Feuil4!$I$49,TRUE)))</f>
        <v>6.261172165178408E-07</v>
      </c>
      <c r="E41" s="165" t="str">
        <f>IF(Feuil4!$O$47=0,"N/A",1-(NORMDIST(B41,Feuil4!$O$47,Feuil4!$P$49,TRUE)))</f>
        <v>N/A</v>
      </c>
      <c r="F41" s="159"/>
      <c r="G41" s="180"/>
      <c r="H41" s="32"/>
      <c r="I41" s="91"/>
    </row>
    <row r="42" spans="1:9" s="33" customFormat="1" ht="15.75" customHeight="1">
      <c r="A42" s="93"/>
      <c r="B42" s="193">
        <f t="shared" si="0"/>
        <v>9.75</v>
      </c>
      <c r="C42" s="164">
        <f>IF(Feuil4!$A$47=0,"N/A",1-(NORMDIST(B42,Feuil4!$A$47,Feuil4!$B$49,TRUE)))</f>
        <v>5.735092529990382E-06</v>
      </c>
      <c r="D42" s="165">
        <f>IF(Feuil4!$H$47=0,"N/A",1-(NORMDIST(B42,Feuil4!$H$47,Feuil4!$I$49,TRUE)))</f>
        <v>6.18939699492671E-09</v>
      </c>
      <c r="E42" s="165" t="str">
        <f>IF(Feuil4!$O$47=0,"N/A",1-(NORMDIST(B42,Feuil4!$O$47,Feuil4!$P$49,TRUE)))</f>
        <v>N/A</v>
      </c>
      <c r="F42" s="159"/>
      <c r="G42" s="180"/>
      <c r="H42" s="32"/>
      <c r="I42" s="91"/>
    </row>
    <row r="43" spans="1:9" s="33" customFormat="1" ht="15.75" customHeight="1" thickBot="1">
      <c r="A43" s="29"/>
      <c r="B43" s="194">
        <f t="shared" si="0"/>
        <v>10</v>
      </c>
      <c r="C43" s="169">
        <f>IF(Feuil4!$A$47=0,"N/A",1-(NORMDIST(B43,Feuil4!$A$47,Feuil4!$B$49,TRUE)))</f>
        <v>8.98800518345233E-07</v>
      </c>
      <c r="D43" s="170">
        <f>IF(Feuil4!$H$47=0,"N/A",1-(NORMDIST(B43,Feuil4!$H$47,Feuil4!$I$49,TRUE)))</f>
        <v>3.042810448050659E-11</v>
      </c>
      <c r="E43" s="170" t="str">
        <f>IF(Feuil4!$O$47=0,"N/A",1-(NORMDIST(B43,Feuil4!$O$47,Feuil4!$P$49,TRUE)))</f>
        <v>N/A</v>
      </c>
      <c r="F43" s="159"/>
      <c r="G43" s="180"/>
      <c r="H43" s="32"/>
      <c r="I43" s="91"/>
    </row>
    <row r="44" spans="1:9" s="33" customFormat="1" ht="15.75" customHeight="1" thickBot="1">
      <c r="A44" s="8"/>
      <c r="B44" s="214" t="s">
        <v>172</v>
      </c>
      <c r="C44" s="215"/>
      <c r="D44" s="215"/>
      <c r="E44" s="216"/>
      <c r="F44" s="168"/>
      <c r="G44" s="180"/>
      <c r="H44" s="32"/>
      <c r="I44" s="91"/>
    </row>
    <row r="45" spans="1:9" s="33" customFormat="1" ht="12.75">
      <c r="A45" s="7"/>
      <c r="B45" s="202" t="s">
        <v>165</v>
      </c>
      <c r="C45" s="203">
        <f>IF(A51&lt;=0.5,"",A51)</f>
      </c>
      <c r="D45" s="204" t="s">
        <v>168</v>
      </c>
      <c r="E45" s="205">
        <f>IF(A51&gt;0.5,"",1-A51)</f>
        <v>0.9475349064649653</v>
      </c>
      <c r="F45" s="7"/>
      <c r="G45" s="180"/>
      <c r="H45" s="32"/>
      <c r="I45" s="91"/>
    </row>
    <row r="46" spans="1:9" s="33" customFormat="1" ht="12.75">
      <c r="A46" s="7"/>
      <c r="B46" s="206" t="s">
        <v>166</v>
      </c>
      <c r="C46" s="207">
        <f>IF(A52&lt;=0.5,"",A52)</f>
        <v>1</v>
      </c>
      <c r="D46" s="208" t="s">
        <v>169</v>
      </c>
      <c r="E46" s="209">
        <f>IF(A52&gt;0.5,"",1-A52)</f>
      </c>
      <c r="F46" s="7"/>
      <c r="G46" s="180"/>
      <c r="H46" s="32"/>
      <c r="I46" s="91"/>
    </row>
    <row r="47" spans="1:9" s="33" customFormat="1" ht="13.5" thickBot="1">
      <c r="A47" s="195"/>
      <c r="B47" s="210" t="s">
        <v>167</v>
      </c>
      <c r="C47" s="211">
        <f>IF(A53&lt;=0.5,"",A53)</f>
        <v>1</v>
      </c>
      <c r="D47" s="212" t="s">
        <v>170</v>
      </c>
      <c r="E47" s="213">
        <f>IF(A53&gt;0.5,"",1-A53)</f>
      </c>
      <c r="F47" s="7"/>
      <c r="G47" s="180"/>
      <c r="H47" s="32"/>
      <c r="I47" s="91"/>
    </row>
    <row r="48" spans="1:9" s="33" customFormat="1" ht="12.75">
      <c r="A48" s="195"/>
      <c r="B48" s="151"/>
      <c r="C48" s="150"/>
      <c r="D48" s="7"/>
      <c r="E48" s="7"/>
      <c r="F48" s="7"/>
      <c r="G48" s="180"/>
      <c r="H48" s="32"/>
      <c r="I48" s="91"/>
    </row>
    <row r="49" spans="1:9" s="33" customFormat="1" ht="12.75">
      <c r="A49" s="7"/>
      <c r="B49" s="196"/>
      <c r="C49" s="7"/>
      <c r="D49" s="7"/>
      <c r="E49" s="195"/>
      <c r="F49" s="197">
        <f>IF(D55=0,"",1-B55)</f>
      </c>
      <c r="G49" s="180"/>
      <c r="H49" s="32"/>
      <c r="I49" s="91"/>
    </row>
    <row r="50" spans="1:9" s="33" customFormat="1" ht="12.75">
      <c r="A50" s="178"/>
      <c r="B50" s="198"/>
      <c r="C50" s="198" t="s">
        <v>161</v>
      </c>
      <c r="D50" s="198" t="s">
        <v>160</v>
      </c>
      <c r="E50" s="7"/>
      <c r="F50" s="7"/>
      <c r="G50" s="180"/>
      <c r="H50" s="32"/>
      <c r="I50" s="91"/>
    </row>
    <row r="51" spans="1:9" s="33" customFormat="1" ht="12.75">
      <c r="A51" s="179">
        <f>IF(C51=0,"",1-NORMDIST(0,C51,D51,TRUE))</f>
        <v>0.0524650935350347</v>
      </c>
      <c r="B51" s="198" t="s">
        <v>162</v>
      </c>
      <c r="C51" s="198">
        <f>Feuil4!$A$47-Feuil4!$H$47</f>
        <v>-1.1500000000000004</v>
      </c>
      <c r="D51" s="198">
        <f>SQRT(((Feuil4!$B$49*Feuil4!$B$49)+(Feuil4!$I$49*Feuil4!$I$49)))</f>
        <v>0.7092601779319068</v>
      </c>
      <c r="E51" s="7"/>
      <c r="F51" s="7"/>
      <c r="G51" s="180"/>
      <c r="H51" s="32"/>
      <c r="I51" s="91"/>
    </row>
    <row r="52" spans="1:9" s="33" customFormat="1" ht="12.75">
      <c r="A52" s="179">
        <f>IF(C52=0,"",1-NORMDIST(0,C52,D52,TRUE))</f>
        <v>1</v>
      </c>
      <c r="B52" s="198" t="s">
        <v>163</v>
      </c>
      <c r="C52" s="198">
        <f>Feuil4!$A$47-Feuil4!$O$47</f>
        <v>6.92</v>
      </c>
      <c r="D52" s="198">
        <f>SQRT(((Feuil4!$B$49*Feuil4!$B$49)+(Feuil4!$P$49*Feuil4!$P$49)))</f>
        <v>0.645</v>
      </c>
      <c r="E52" s="7"/>
      <c r="F52" s="7"/>
      <c r="G52" s="180"/>
      <c r="H52" s="32"/>
      <c r="I52" s="91"/>
    </row>
    <row r="53" spans="1:9" s="33" customFormat="1" ht="12.75">
      <c r="A53" s="179">
        <f>IF(C53=0,"",1-NORMDIST(0,C53,D53,TRUE))</f>
        <v>1</v>
      </c>
      <c r="B53" s="198" t="s">
        <v>164</v>
      </c>
      <c r="C53" s="198">
        <f>Feuil4!$H$47-Feuil4!$O$47</f>
        <v>8.07</v>
      </c>
      <c r="D53" s="198">
        <f>SQRT(((Feuil4!$P$49*Feuil4!$P$49)+(Feuil4!$I$49*Feuil4!$I$49)))</f>
        <v>0.295</v>
      </c>
      <c r="E53" s="7"/>
      <c r="F53" s="7"/>
      <c r="G53" s="180"/>
      <c r="H53" s="32"/>
      <c r="I53" s="91"/>
    </row>
    <row r="54" spans="1:9" s="33" customFormat="1" ht="12.75">
      <c r="A54" s="8"/>
      <c r="B54" s="50"/>
      <c r="C54" s="53"/>
      <c r="D54" s="7"/>
      <c r="E54" s="49"/>
      <c r="F54" s="7"/>
      <c r="G54" s="180"/>
      <c r="H54" s="32"/>
      <c r="I54" s="91"/>
    </row>
    <row r="55" spans="1:9" s="33" customFormat="1" ht="12.75">
      <c r="A55" s="8"/>
      <c r="B55" s="50"/>
      <c r="C55" s="53"/>
      <c r="D55" s="7"/>
      <c r="E55" s="7"/>
      <c r="F55" s="7"/>
      <c r="G55" s="180"/>
      <c r="H55" s="32"/>
      <c r="I55" s="91"/>
    </row>
    <row r="56" spans="1:9" s="33" customFormat="1" ht="12.75">
      <c r="A56" s="8"/>
      <c r="B56" s="50"/>
      <c r="C56" s="53"/>
      <c r="D56" s="7"/>
      <c r="E56" s="7"/>
      <c r="F56" s="7"/>
      <c r="G56" s="180"/>
      <c r="H56" s="32"/>
      <c r="I56" s="91"/>
    </row>
    <row r="57" spans="1:9" ht="12.75">
      <c r="A57" s="2"/>
      <c r="B57" s="71"/>
      <c r="C57" s="53"/>
      <c r="D57" s="3"/>
      <c r="E57" s="3"/>
      <c r="F57" s="3"/>
      <c r="G57" s="166"/>
      <c r="H57" s="3"/>
      <c r="I57" s="72"/>
    </row>
    <row r="58" spans="1:9" ht="12.75">
      <c r="A58" s="2"/>
      <c r="B58" s="71"/>
      <c r="C58" s="53"/>
      <c r="D58" s="3"/>
      <c r="E58" s="3"/>
      <c r="F58" s="3"/>
      <c r="G58" s="166"/>
      <c r="H58" s="3"/>
      <c r="I58" s="72"/>
    </row>
    <row r="59" spans="1:9" ht="12.75">
      <c r="A59" s="2"/>
      <c r="B59" s="71"/>
      <c r="C59" s="53"/>
      <c r="D59" s="3"/>
      <c r="E59" s="3"/>
      <c r="F59" s="3"/>
      <c r="G59" s="166"/>
      <c r="H59" s="3"/>
      <c r="I59" s="72"/>
    </row>
    <row r="60" spans="1:9" ht="12.75">
      <c r="A60" s="2"/>
      <c r="B60" s="71"/>
      <c r="C60" s="53"/>
      <c r="D60" s="3"/>
      <c r="E60" s="3"/>
      <c r="F60" s="3"/>
      <c r="G60" s="166"/>
      <c r="H60" s="3"/>
      <c r="I60" s="72"/>
    </row>
    <row r="61" spans="1:9" ht="12.75">
      <c r="A61" s="2"/>
      <c r="B61" s="71"/>
      <c r="C61" s="53"/>
      <c r="D61" s="3"/>
      <c r="E61" s="3"/>
      <c r="F61" s="3"/>
      <c r="G61" s="166"/>
      <c r="H61" s="3"/>
      <c r="I61" s="72"/>
    </row>
    <row r="62" spans="1:9" ht="12.75">
      <c r="A62" s="2"/>
      <c r="B62" s="71"/>
      <c r="C62" s="53"/>
      <c r="D62" s="3"/>
      <c r="E62" s="3"/>
      <c r="F62" s="3"/>
      <c r="G62" s="166"/>
      <c r="H62" s="3"/>
      <c r="I62" s="72"/>
    </row>
    <row r="63" spans="1:9" ht="12.75">
      <c r="A63" s="2"/>
      <c r="B63" s="71"/>
      <c r="C63" s="53"/>
      <c r="D63" s="3"/>
      <c r="E63" s="3"/>
      <c r="F63" s="3"/>
      <c r="G63" s="3"/>
      <c r="H63" s="3"/>
      <c r="I63" s="72"/>
    </row>
    <row r="64" spans="1:9" ht="12.75">
      <c r="A64" s="2"/>
      <c r="B64" s="71"/>
      <c r="C64" s="53"/>
      <c r="D64" s="3"/>
      <c r="E64" s="3"/>
      <c r="F64" s="3"/>
      <c r="G64" s="3"/>
      <c r="H64" s="3"/>
      <c r="I64" s="72"/>
    </row>
    <row r="65" spans="1:9" ht="12.75">
      <c r="A65" s="2"/>
      <c r="B65" s="71"/>
      <c r="C65" s="53"/>
      <c r="D65" s="3"/>
      <c r="E65" s="3"/>
      <c r="F65" s="3"/>
      <c r="G65" s="3"/>
      <c r="H65" s="3"/>
      <c r="I65" s="72"/>
    </row>
    <row r="66" spans="1:9" ht="12.75">
      <c r="A66" s="2"/>
      <c r="B66" s="71"/>
      <c r="C66" s="53"/>
      <c r="D66" s="3"/>
      <c r="E66" s="3"/>
      <c r="F66" s="3"/>
      <c r="G66" s="3"/>
      <c r="H66" s="3"/>
      <c r="I66" s="72"/>
    </row>
    <row r="67" spans="1:9" ht="12.75">
      <c r="A67" s="2"/>
      <c r="B67" s="71"/>
      <c r="C67" s="53"/>
      <c r="D67" s="3"/>
      <c r="E67" s="3"/>
      <c r="F67" s="3"/>
      <c r="G67" s="3"/>
      <c r="H67" s="3"/>
      <c r="I67" s="72"/>
    </row>
    <row r="68" spans="1:9" ht="12.75">
      <c r="A68" s="2"/>
      <c r="B68" s="71"/>
      <c r="C68" s="53"/>
      <c r="D68" s="3"/>
      <c r="E68" s="3"/>
      <c r="F68" s="3"/>
      <c r="G68" s="3"/>
      <c r="H68" s="3"/>
      <c r="I68" s="72"/>
    </row>
    <row r="69" spans="1:9" ht="12.75">
      <c r="A69" s="2"/>
      <c r="B69" s="71"/>
      <c r="C69" s="53"/>
      <c r="D69" s="3"/>
      <c r="E69" s="3"/>
      <c r="F69" s="3"/>
      <c r="G69" s="3"/>
      <c r="H69" s="3"/>
      <c r="I69" s="72"/>
    </row>
    <row r="70" spans="1:9" ht="12.75">
      <c r="A70" s="2"/>
      <c r="B70" s="71"/>
      <c r="C70" s="53"/>
      <c r="D70" s="3"/>
      <c r="E70" s="3"/>
      <c r="F70" s="3"/>
      <c r="G70" s="3"/>
      <c r="H70" s="3"/>
      <c r="I70" s="72"/>
    </row>
    <row r="71" spans="1:9" ht="12.75">
      <c r="A71" s="2"/>
      <c r="B71" s="71"/>
      <c r="C71" s="45"/>
      <c r="D71" s="3"/>
      <c r="E71" s="3"/>
      <c r="F71" s="3"/>
      <c r="G71" s="3"/>
      <c r="H71" s="3"/>
      <c r="I71" s="72"/>
    </row>
    <row r="72" spans="1:9" ht="12.75">
      <c r="A72" s="2"/>
      <c r="B72" s="71"/>
      <c r="C72" s="53"/>
      <c r="D72" s="72"/>
      <c r="E72" s="72"/>
      <c r="F72" s="72"/>
      <c r="G72" s="72"/>
      <c r="H72" s="72"/>
      <c r="I72" s="72"/>
    </row>
    <row r="73" spans="1:9" ht="12.75">
      <c r="A73" s="2"/>
      <c r="B73" s="71"/>
      <c r="C73" s="53"/>
      <c r="D73" s="72"/>
      <c r="E73" s="72"/>
      <c r="F73" s="72"/>
      <c r="G73" s="72"/>
      <c r="H73" s="72"/>
      <c r="I73" s="72"/>
    </row>
    <row r="74" spans="1:9" ht="12.75">
      <c r="A74" s="2"/>
      <c r="B74" s="71"/>
      <c r="C74" s="53"/>
      <c r="D74" s="72"/>
      <c r="E74" s="72"/>
      <c r="F74" s="72"/>
      <c r="G74" s="72"/>
      <c r="H74" s="72"/>
      <c r="I74" s="72"/>
    </row>
    <row r="75" spans="1:9" ht="12.75">
      <c r="A75" s="2"/>
      <c r="B75" s="71"/>
      <c r="C75" s="53"/>
      <c r="D75" s="72"/>
      <c r="E75" s="72"/>
      <c r="F75" s="72"/>
      <c r="G75" s="72"/>
      <c r="H75" s="72"/>
      <c r="I75" s="72"/>
    </row>
    <row r="76" spans="1:9" ht="12.75">
      <c r="A76" s="2"/>
      <c r="B76" s="71"/>
      <c r="C76" s="53"/>
      <c r="D76" s="72"/>
      <c r="E76" s="72"/>
      <c r="F76" s="72"/>
      <c r="G76" s="72"/>
      <c r="H76" s="72"/>
      <c r="I76" s="72"/>
    </row>
    <row r="77" spans="1:9" ht="12.75">
      <c r="A77" s="2"/>
      <c r="B77" s="71"/>
      <c r="C77" s="53"/>
      <c r="D77" s="72"/>
      <c r="E77" s="72"/>
      <c r="F77" s="72"/>
      <c r="G77" s="72"/>
      <c r="H77" s="72"/>
      <c r="I77" s="72"/>
    </row>
    <row r="78" spans="1:9" ht="12.75">
      <c r="A78" s="2"/>
      <c r="B78" s="71"/>
      <c r="C78" s="53"/>
      <c r="D78" s="72"/>
      <c r="E78" s="72"/>
      <c r="F78" s="72"/>
      <c r="G78" s="72"/>
      <c r="H78" s="72"/>
      <c r="I78" s="72"/>
    </row>
    <row r="79" spans="1:9" ht="12.75">
      <c r="A79" s="2"/>
      <c r="B79" s="71"/>
      <c r="C79" s="53"/>
      <c r="D79" s="72"/>
      <c r="E79" s="72"/>
      <c r="F79" s="72"/>
      <c r="G79" s="72"/>
      <c r="H79" s="72"/>
      <c r="I79" s="72"/>
    </row>
    <row r="80" spans="1:9" ht="12.75">
      <c r="A80" s="2"/>
      <c r="B80" s="71"/>
      <c r="C80" s="53"/>
      <c r="D80" s="72"/>
      <c r="E80" s="72"/>
      <c r="F80" s="72"/>
      <c r="G80" s="72"/>
      <c r="H80" s="72"/>
      <c r="I80" s="72"/>
    </row>
    <row r="81" spans="1:9" ht="12.75">
      <c r="A81" s="2"/>
      <c r="B81" s="71"/>
      <c r="C81" s="53"/>
      <c r="D81" s="72"/>
      <c r="E81" s="72"/>
      <c r="F81" s="72"/>
      <c r="G81" s="72"/>
      <c r="H81" s="72"/>
      <c r="I81" s="72"/>
    </row>
    <row r="82" spans="1:9" ht="12.75">
      <c r="A82" s="2"/>
      <c r="B82" s="71"/>
      <c r="C82" s="53"/>
      <c r="D82" s="72"/>
      <c r="E82" s="72"/>
      <c r="F82" s="72"/>
      <c r="G82" s="72"/>
      <c r="H82" s="72"/>
      <c r="I82" s="72"/>
    </row>
    <row r="83" spans="1:9" ht="12.75">
      <c r="A83" s="2"/>
      <c r="B83" s="71"/>
      <c r="C83" s="53"/>
      <c r="D83" s="72"/>
      <c r="E83" s="72"/>
      <c r="F83" s="72"/>
      <c r="G83" s="72"/>
      <c r="H83" s="72"/>
      <c r="I83" s="72"/>
    </row>
    <row r="84" spans="1:9" ht="12.75">
      <c r="A84" s="2"/>
      <c r="B84" s="71"/>
      <c r="C84" s="53"/>
      <c r="D84" s="72"/>
      <c r="E84" s="72"/>
      <c r="F84" s="72"/>
      <c r="G84" s="72"/>
      <c r="H84" s="72"/>
      <c r="I84" s="72"/>
    </row>
    <row r="85" spans="1:9" ht="12.75">
      <c r="A85" s="2"/>
      <c r="B85" s="71"/>
      <c r="C85" s="53"/>
      <c r="D85" s="72"/>
      <c r="E85" s="72"/>
      <c r="F85" s="72"/>
      <c r="G85" s="72"/>
      <c r="H85" s="72"/>
      <c r="I85" s="72"/>
    </row>
    <row r="86" spans="1:9" ht="12.75">
      <c r="A86" s="2"/>
      <c r="B86" s="71"/>
      <c r="C86" s="53"/>
      <c r="D86" s="72"/>
      <c r="E86" s="72"/>
      <c r="F86" s="72"/>
      <c r="G86" s="72"/>
      <c r="H86" s="72"/>
      <c r="I86" s="72"/>
    </row>
    <row r="87" spans="1:9" ht="12.75">
      <c r="A87" s="2"/>
      <c r="B87" s="71"/>
      <c r="C87" s="53"/>
      <c r="D87" s="72"/>
      <c r="E87" s="72"/>
      <c r="F87" s="72"/>
      <c r="G87" s="72"/>
      <c r="H87" s="72"/>
      <c r="I87" s="72"/>
    </row>
    <row r="88" spans="1:9" ht="12.75">
      <c r="A88" s="2"/>
      <c r="B88" s="71"/>
      <c r="C88" s="53"/>
      <c r="D88" s="72"/>
      <c r="E88" s="72"/>
      <c r="F88" s="72"/>
      <c r="G88" s="72"/>
      <c r="H88" s="72"/>
      <c r="I88" s="72"/>
    </row>
    <row r="89" spans="1:9" ht="12.75">
      <c r="A89" s="2"/>
      <c r="B89" s="71"/>
      <c r="C89" s="53"/>
      <c r="D89" s="72"/>
      <c r="E89" s="72"/>
      <c r="F89" s="72"/>
      <c r="G89" s="72"/>
      <c r="H89" s="72"/>
      <c r="I89" s="72"/>
    </row>
    <row r="90" spans="1:9" ht="12.75">
      <c r="A90" s="2"/>
      <c r="B90" s="71"/>
      <c r="C90" s="53"/>
      <c r="D90" s="72"/>
      <c r="E90" s="72"/>
      <c r="F90" s="72"/>
      <c r="G90" s="72"/>
      <c r="H90" s="72"/>
      <c r="I90" s="72"/>
    </row>
    <row r="91" spans="1:9" ht="12.75">
      <c r="A91" s="2"/>
      <c r="B91" s="71"/>
      <c r="C91" s="53"/>
      <c r="D91" s="72"/>
      <c r="E91" s="72"/>
      <c r="F91" s="72"/>
      <c r="G91" s="72"/>
      <c r="H91" s="72"/>
      <c r="I91" s="72"/>
    </row>
    <row r="92" spans="1:9" ht="12.75">
      <c r="A92" s="2"/>
      <c r="B92" s="71"/>
      <c r="C92" s="53"/>
      <c r="D92" s="72"/>
      <c r="E92" s="72"/>
      <c r="F92" s="72"/>
      <c r="G92" s="72"/>
      <c r="H92" s="72"/>
      <c r="I92" s="72"/>
    </row>
    <row r="93" spans="1:9" ht="12.75">
      <c r="A93" s="2"/>
      <c r="B93" s="50"/>
      <c r="C93" s="53"/>
      <c r="D93" s="72"/>
      <c r="E93" s="72"/>
      <c r="F93" s="72"/>
      <c r="G93" s="72"/>
      <c r="H93" s="72"/>
      <c r="I93" s="72"/>
    </row>
    <row r="94" spans="1:9" ht="12.75">
      <c r="A94" s="2"/>
      <c r="B94" s="50"/>
      <c r="C94" s="53"/>
      <c r="D94" s="72"/>
      <c r="E94" s="72"/>
      <c r="F94" s="72"/>
      <c r="G94" s="72"/>
      <c r="H94" s="72"/>
      <c r="I94" s="72"/>
    </row>
    <row r="95" spans="1:9" ht="12.75">
      <c r="A95" s="2"/>
      <c r="B95" s="50"/>
      <c r="C95" s="53"/>
      <c r="D95" s="72"/>
      <c r="E95" s="72"/>
      <c r="F95" s="72"/>
      <c r="G95" s="72"/>
      <c r="H95" s="72"/>
      <c r="I95" s="72"/>
    </row>
    <row r="96" spans="1:9" ht="12.75">
      <c r="A96" s="2"/>
      <c r="B96" s="50"/>
      <c r="C96" s="53"/>
      <c r="D96" s="72"/>
      <c r="E96" s="72"/>
      <c r="F96" s="72"/>
      <c r="G96" s="72"/>
      <c r="H96" s="72"/>
      <c r="I96" s="72"/>
    </row>
    <row r="97" spans="1:9" ht="12.75">
      <c r="A97" s="2"/>
      <c r="B97" s="50"/>
      <c r="C97" s="54"/>
      <c r="D97" s="3"/>
      <c r="E97" s="3"/>
      <c r="F97" s="3"/>
      <c r="G97" s="3"/>
      <c r="H97" s="72"/>
      <c r="I97" s="72"/>
    </row>
    <row r="98" spans="1:9" ht="12.75">
      <c r="A98" s="2"/>
      <c r="B98" s="9"/>
      <c r="C98" s="45"/>
      <c r="D98" s="3"/>
      <c r="E98" s="3"/>
      <c r="F98" s="3"/>
      <c r="G98" s="3"/>
      <c r="H98" s="72"/>
      <c r="I98" s="72"/>
    </row>
    <row r="99" spans="1:9" ht="12.75">
      <c r="A99" s="3"/>
      <c r="B99" s="3"/>
      <c r="C99" s="3"/>
      <c r="D99" s="3"/>
      <c r="E99" s="3"/>
      <c r="F99" s="3"/>
      <c r="G99" s="3"/>
      <c r="H99" s="72"/>
      <c r="I99" s="72"/>
    </row>
    <row r="100" spans="1:9" ht="12.75">
      <c r="A100" s="3"/>
      <c r="B100" s="3"/>
      <c r="C100" s="3"/>
      <c r="D100" s="3"/>
      <c r="E100" s="3"/>
      <c r="F100" s="3"/>
      <c r="G100" s="3"/>
      <c r="H100" s="72"/>
      <c r="I100" s="72"/>
    </row>
    <row r="101" spans="1:9" ht="12.75">
      <c r="A101" s="3"/>
      <c r="B101" s="3"/>
      <c r="C101" s="3"/>
      <c r="D101" s="3"/>
      <c r="E101" s="3"/>
      <c r="F101" s="3"/>
      <c r="G101" s="3"/>
      <c r="H101" s="72"/>
      <c r="I101" s="72"/>
    </row>
    <row r="102" spans="1:9" ht="12.75">
      <c r="A102" s="3"/>
      <c r="B102" s="3"/>
      <c r="C102" s="3"/>
      <c r="D102" s="3"/>
      <c r="E102" s="3"/>
      <c r="F102" s="3"/>
      <c r="G102" s="3"/>
      <c r="H102" s="72"/>
      <c r="I102" s="72"/>
    </row>
    <row r="103" spans="1:9" ht="12.75">
      <c r="A103" s="29"/>
      <c r="B103" s="7"/>
      <c r="C103" s="7"/>
      <c r="D103" s="7"/>
      <c r="E103" s="7"/>
      <c r="F103" s="7"/>
      <c r="G103" s="7"/>
      <c r="H103" s="72"/>
      <c r="I103" s="72"/>
    </row>
    <row r="104" spans="1:9" ht="12.75">
      <c r="A104" s="29"/>
      <c r="B104" s="46"/>
      <c r="C104" s="7"/>
      <c r="D104" s="46"/>
      <c r="E104" s="7"/>
      <c r="F104" s="46"/>
      <c r="G104" s="7"/>
      <c r="H104" s="72"/>
      <c r="I104" s="72"/>
    </row>
    <row r="105" spans="1:9" ht="12.75">
      <c r="A105" s="29"/>
      <c r="B105" s="3"/>
      <c r="C105" s="3"/>
      <c r="D105" s="3"/>
      <c r="E105" s="3"/>
      <c r="F105" s="3"/>
      <c r="G105" s="3"/>
      <c r="H105" s="72"/>
      <c r="I105" s="72"/>
    </row>
    <row r="106" spans="1:9" ht="12.75">
      <c r="A106" s="29"/>
      <c r="B106" s="3"/>
      <c r="C106" s="3"/>
      <c r="D106" s="3"/>
      <c r="E106" s="3"/>
      <c r="F106" s="3"/>
      <c r="G106" s="3"/>
      <c r="H106" s="72"/>
      <c r="I106" s="72"/>
    </row>
    <row r="107" spans="1:9" ht="15.75">
      <c r="A107" s="47"/>
      <c r="B107" s="47"/>
      <c r="C107" s="47"/>
      <c r="D107" s="47"/>
      <c r="E107" s="47"/>
      <c r="F107" s="47"/>
      <c r="G107" s="47"/>
      <c r="H107" s="72"/>
      <c r="I107" s="72"/>
    </row>
    <row r="108" spans="1:9" ht="12.75">
      <c r="A108" s="8"/>
      <c r="B108" s="8"/>
      <c r="C108" s="8"/>
      <c r="D108" s="8"/>
      <c r="E108" s="8"/>
      <c r="F108" s="8"/>
      <c r="G108" s="8"/>
      <c r="H108" s="72"/>
      <c r="I108" s="72"/>
    </row>
    <row r="109" spans="1:9" ht="12.75">
      <c r="A109" s="8"/>
      <c r="B109" s="8"/>
      <c r="C109" s="8"/>
      <c r="D109" s="8"/>
      <c r="E109" s="8"/>
      <c r="F109" s="8"/>
      <c r="G109" s="8"/>
      <c r="H109" s="72"/>
      <c r="I109" s="72"/>
    </row>
    <row r="110" spans="1:9" ht="12.75">
      <c r="A110" s="8"/>
      <c r="B110" s="8"/>
      <c r="C110" s="8"/>
      <c r="D110" s="8"/>
      <c r="E110" s="8"/>
      <c r="F110" s="8"/>
      <c r="G110" s="8"/>
      <c r="H110" s="72"/>
      <c r="I110" s="72"/>
    </row>
    <row r="111" spans="1:9" ht="12.75">
      <c r="A111" s="8"/>
      <c r="B111" s="8"/>
      <c r="C111" s="8"/>
      <c r="D111" s="8"/>
      <c r="E111" s="8"/>
      <c r="F111" s="8"/>
      <c r="G111" s="8"/>
      <c r="H111" s="72"/>
      <c r="I111" s="72"/>
    </row>
    <row r="112" spans="1:9" ht="12.75">
      <c r="A112" s="8"/>
      <c r="B112" s="8"/>
      <c r="C112" s="8"/>
      <c r="D112" s="8"/>
      <c r="E112" s="8"/>
      <c r="F112" s="8"/>
      <c r="G112" s="8"/>
      <c r="H112" s="72"/>
      <c r="I112" s="72"/>
    </row>
    <row r="113" spans="1:9" ht="12.75">
      <c r="A113" s="8"/>
      <c r="B113" s="8"/>
      <c r="C113" s="8"/>
      <c r="D113" s="8"/>
      <c r="E113" s="8"/>
      <c r="F113" s="8"/>
      <c r="G113" s="8"/>
      <c r="H113" s="72"/>
      <c r="I113" s="72"/>
    </row>
    <row r="114" spans="1:9" ht="12.75">
      <c r="A114" s="8"/>
      <c r="B114" s="8"/>
      <c r="C114" s="8"/>
      <c r="D114" s="8"/>
      <c r="E114" s="8"/>
      <c r="F114" s="8"/>
      <c r="G114" s="8"/>
      <c r="H114" s="72"/>
      <c r="I114" s="72"/>
    </row>
    <row r="115" spans="1:9" ht="12.75">
      <c r="A115" s="8"/>
      <c r="B115" s="8"/>
      <c r="C115" s="8"/>
      <c r="D115" s="8"/>
      <c r="E115" s="8"/>
      <c r="F115" s="8"/>
      <c r="G115" s="8"/>
      <c r="H115" s="72"/>
      <c r="I115" s="72"/>
    </row>
    <row r="116" spans="1:9" ht="12.75">
      <c r="A116" s="8"/>
      <c r="B116" s="8"/>
      <c r="C116" s="8"/>
      <c r="D116" s="8"/>
      <c r="E116" s="8"/>
      <c r="F116" s="8"/>
      <c r="G116" s="8"/>
      <c r="H116" s="72"/>
      <c r="I116" s="72"/>
    </row>
    <row r="117" spans="1:9" ht="12.75">
      <c r="A117" s="8"/>
      <c r="B117" s="8"/>
      <c r="C117" s="8"/>
      <c r="D117" s="8"/>
      <c r="E117" s="8"/>
      <c r="F117" s="8"/>
      <c r="G117" s="8"/>
      <c r="H117" s="72"/>
      <c r="I117" s="72"/>
    </row>
    <row r="118" spans="1:9" ht="12.75">
      <c r="A118" s="3"/>
      <c r="B118" s="3"/>
      <c r="C118" s="3"/>
      <c r="D118" s="3"/>
      <c r="E118" s="3"/>
      <c r="F118" s="3"/>
      <c r="G118" s="3"/>
      <c r="H118" s="72"/>
      <c r="I118" s="72"/>
    </row>
    <row r="119" spans="1:9" ht="12.75">
      <c r="A119" s="3"/>
      <c r="B119" s="3"/>
      <c r="C119" s="3"/>
      <c r="D119" s="3"/>
      <c r="E119" s="3"/>
      <c r="F119" s="3"/>
      <c r="G119" s="3"/>
      <c r="H119" s="72"/>
      <c r="I119" s="72"/>
    </row>
    <row r="120" spans="1:9" ht="12.75">
      <c r="A120" s="3"/>
      <c r="B120" s="3"/>
      <c r="C120" s="3"/>
      <c r="D120" s="3"/>
      <c r="E120" s="3"/>
      <c r="F120" s="3"/>
      <c r="G120" s="3"/>
      <c r="H120" s="72"/>
      <c r="I120" s="72"/>
    </row>
    <row r="121" spans="1:9" ht="12.75">
      <c r="A121" s="3"/>
      <c r="B121" s="3"/>
      <c r="C121" s="3"/>
      <c r="D121" s="3"/>
      <c r="E121" s="3"/>
      <c r="F121" s="3"/>
      <c r="G121" s="3"/>
      <c r="H121" s="72"/>
      <c r="I121" s="72"/>
    </row>
    <row r="122" spans="1:9" ht="12.75">
      <c r="A122" s="3"/>
      <c r="B122" s="3"/>
      <c r="C122" s="3"/>
      <c r="D122" s="3"/>
      <c r="E122" s="3"/>
      <c r="F122" s="3"/>
      <c r="G122" s="3"/>
      <c r="H122" s="72"/>
      <c r="I122" s="72"/>
    </row>
    <row r="123" spans="1:9" ht="12.75">
      <c r="A123" s="3"/>
      <c r="B123" s="3"/>
      <c r="C123" s="3"/>
      <c r="D123" s="3"/>
      <c r="E123" s="3"/>
      <c r="F123" s="3"/>
      <c r="G123" s="3"/>
      <c r="H123" s="72"/>
      <c r="I123" s="72"/>
    </row>
    <row r="124" spans="1:9" ht="12.75">
      <c r="A124" s="3"/>
      <c r="B124" s="3"/>
      <c r="C124" s="3"/>
      <c r="D124" s="3"/>
      <c r="E124" s="3"/>
      <c r="F124" s="3"/>
      <c r="G124" s="3"/>
      <c r="H124" s="72"/>
      <c r="I124" s="72"/>
    </row>
    <row r="125" spans="1:9" ht="12.75">
      <c r="A125" s="3"/>
      <c r="B125" s="3"/>
      <c r="C125" s="3"/>
      <c r="D125" s="3"/>
      <c r="E125" s="3"/>
      <c r="F125" s="3"/>
      <c r="G125" s="3"/>
      <c r="H125" s="72"/>
      <c r="I125" s="72"/>
    </row>
    <row r="126" spans="1:9" ht="12.75">
      <c r="A126" s="3"/>
      <c r="B126" s="3"/>
      <c r="C126" s="3"/>
      <c r="D126" s="3"/>
      <c r="E126" s="3"/>
      <c r="F126" s="3"/>
      <c r="G126" s="3"/>
      <c r="H126" s="72"/>
      <c r="I126" s="72"/>
    </row>
    <row r="127" spans="1:9" ht="12.75">
      <c r="A127" s="3"/>
      <c r="B127" s="3"/>
      <c r="C127" s="3"/>
      <c r="D127" s="3"/>
      <c r="E127" s="3"/>
      <c r="F127" s="3"/>
      <c r="G127" s="3"/>
      <c r="H127" s="72"/>
      <c r="I127" s="72"/>
    </row>
    <row r="128" spans="1:9" ht="12.75">
      <c r="A128" s="3"/>
      <c r="B128" s="3"/>
      <c r="C128" s="3"/>
      <c r="D128" s="3"/>
      <c r="E128" s="3"/>
      <c r="F128" s="3"/>
      <c r="G128" s="3"/>
      <c r="H128" s="72"/>
      <c r="I128" s="72"/>
    </row>
    <row r="129" spans="1:9" ht="12.75">
      <c r="A129" s="3"/>
      <c r="B129" s="3"/>
      <c r="C129" s="3"/>
      <c r="D129" s="3"/>
      <c r="E129" s="3"/>
      <c r="F129" s="3"/>
      <c r="G129" s="3"/>
      <c r="H129" s="72"/>
      <c r="I129" s="72"/>
    </row>
    <row r="130" spans="1:9" ht="12.75">
      <c r="A130" s="3"/>
      <c r="B130" s="3"/>
      <c r="C130" s="3"/>
      <c r="D130" s="3"/>
      <c r="E130" s="3"/>
      <c r="F130" s="3"/>
      <c r="G130" s="3"/>
      <c r="H130" s="72"/>
      <c r="I130" s="72"/>
    </row>
    <row r="131" spans="1:9" ht="12.75">
      <c r="A131" s="3"/>
      <c r="B131" s="3"/>
      <c r="C131" s="3"/>
      <c r="D131" s="3"/>
      <c r="E131" s="3"/>
      <c r="F131" s="3"/>
      <c r="G131" s="3"/>
      <c r="H131" s="72"/>
      <c r="I131" s="72"/>
    </row>
    <row r="132" spans="1:9" ht="12.75">
      <c r="A132" s="3"/>
      <c r="B132" s="3"/>
      <c r="C132" s="3"/>
      <c r="D132" s="3"/>
      <c r="E132" s="3"/>
      <c r="F132" s="3"/>
      <c r="G132" s="3"/>
      <c r="H132" s="72"/>
      <c r="I132" s="72"/>
    </row>
    <row r="133" spans="1:9" ht="12.75">
      <c r="A133" s="3"/>
      <c r="B133" s="3"/>
      <c r="C133" s="3"/>
      <c r="D133" s="3"/>
      <c r="E133" s="3"/>
      <c r="F133" s="3"/>
      <c r="G133" s="3"/>
      <c r="H133" s="72"/>
      <c r="I133" s="72"/>
    </row>
    <row r="134" spans="1:9" ht="12.75">
      <c r="A134" s="3"/>
      <c r="B134" s="3"/>
      <c r="C134" s="3"/>
      <c r="D134" s="3"/>
      <c r="E134" s="3"/>
      <c r="F134" s="3"/>
      <c r="G134" s="3"/>
      <c r="H134" s="72"/>
      <c r="I134" s="72"/>
    </row>
    <row r="135" spans="1:9" ht="12.75">
      <c r="A135" s="3"/>
      <c r="B135" s="3"/>
      <c r="C135" s="3"/>
      <c r="D135" s="3"/>
      <c r="E135" s="3"/>
      <c r="F135" s="3"/>
      <c r="G135" s="3"/>
      <c r="H135" s="72"/>
      <c r="I135" s="72"/>
    </row>
    <row r="136" spans="1:9" ht="12.75">
      <c r="A136" s="3"/>
      <c r="B136" s="3"/>
      <c r="C136" s="3"/>
      <c r="D136" s="3"/>
      <c r="E136" s="3"/>
      <c r="F136" s="3"/>
      <c r="G136" s="3"/>
      <c r="H136" s="72"/>
      <c r="I136" s="72"/>
    </row>
    <row r="137" spans="1:9" ht="12.75">
      <c r="A137" s="3"/>
      <c r="B137" s="3"/>
      <c r="C137" s="3"/>
      <c r="D137" s="3"/>
      <c r="E137" s="3"/>
      <c r="F137" s="3"/>
      <c r="G137" s="3"/>
      <c r="H137" s="72"/>
      <c r="I137" s="72"/>
    </row>
    <row r="138" spans="1:9" ht="12.75">
      <c r="A138" s="3"/>
      <c r="B138" s="3"/>
      <c r="C138" s="3"/>
      <c r="D138" s="3"/>
      <c r="E138" s="3"/>
      <c r="F138" s="3"/>
      <c r="G138" s="3"/>
      <c r="H138" s="72"/>
      <c r="I138" s="72"/>
    </row>
    <row r="139" spans="1:9" ht="12.75">
      <c r="A139" s="3"/>
      <c r="B139" s="3"/>
      <c r="C139" s="3"/>
      <c r="D139" s="3"/>
      <c r="E139" s="3"/>
      <c r="F139" s="3"/>
      <c r="G139" s="3"/>
      <c r="H139" s="72"/>
      <c r="I139" s="72"/>
    </row>
    <row r="140" spans="1:9" ht="12.75">
      <c r="A140" s="3"/>
      <c r="B140" s="3"/>
      <c r="C140" s="3"/>
      <c r="D140" s="3"/>
      <c r="E140" s="3"/>
      <c r="F140" s="3"/>
      <c r="G140" s="3"/>
      <c r="H140" s="72"/>
      <c r="I140" s="72"/>
    </row>
    <row r="141" spans="1:9" ht="12.75">
      <c r="A141" s="3"/>
      <c r="B141" s="3"/>
      <c r="C141" s="3"/>
      <c r="D141" s="3"/>
      <c r="E141" s="3"/>
      <c r="F141" s="3"/>
      <c r="G141" s="3"/>
      <c r="H141" s="72"/>
      <c r="I141" s="72"/>
    </row>
    <row r="142" spans="1:9" ht="12.75">
      <c r="A142" s="3"/>
      <c r="B142" s="3"/>
      <c r="C142" s="3"/>
      <c r="D142" s="3"/>
      <c r="E142" s="3"/>
      <c r="F142" s="3"/>
      <c r="G142" s="3"/>
      <c r="H142" s="72"/>
      <c r="I142" s="72"/>
    </row>
    <row r="143" spans="1:9" ht="12.75">
      <c r="A143" s="3"/>
      <c r="B143" s="3"/>
      <c r="C143" s="3"/>
      <c r="D143" s="3"/>
      <c r="E143" s="3"/>
      <c r="F143" s="3"/>
      <c r="G143" s="3"/>
      <c r="H143" s="72"/>
      <c r="I143" s="72"/>
    </row>
    <row r="144" spans="1:9" ht="12.75">
      <c r="A144" s="3"/>
      <c r="B144" s="3"/>
      <c r="C144" s="3"/>
      <c r="D144" s="3"/>
      <c r="E144" s="3"/>
      <c r="F144" s="3"/>
      <c r="G144" s="3"/>
      <c r="H144" s="72"/>
      <c r="I144" s="72"/>
    </row>
    <row r="145" spans="1:9" ht="12.75">
      <c r="A145" s="3"/>
      <c r="B145" s="3"/>
      <c r="C145" s="3"/>
      <c r="D145" s="3"/>
      <c r="E145" s="3"/>
      <c r="F145" s="3"/>
      <c r="G145" s="3"/>
      <c r="H145" s="72"/>
      <c r="I145" s="72"/>
    </row>
    <row r="146" spans="1:9" ht="12.75">
      <c r="A146" s="3"/>
      <c r="B146" s="3"/>
      <c r="C146" s="3"/>
      <c r="D146" s="3"/>
      <c r="E146" s="3"/>
      <c r="F146" s="3"/>
      <c r="G146" s="3"/>
      <c r="H146" s="72"/>
      <c r="I146" s="72"/>
    </row>
    <row r="147" spans="1:9" ht="12.75">
      <c r="A147" s="3"/>
      <c r="B147" s="3"/>
      <c r="C147" s="3"/>
      <c r="D147" s="3"/>
      <c r="E147" s="3"/>
      <c r="F147" s="3"/>
      <c r="G147" s="3"/>
      <c r="H147" s="72"/>
      <c r="I147" s="72"/>
    </row>
    <row r="148" spans="1:9" ht="12.75">
      <c r="A148" s="3"/>
      <c r="B148" s="3"/>
      <c r="C148" s="3"/>
      <c r="D148" s="3"/>
      <c r="E148" s="3"/>
      <c r="F148" s="3"/>
      <c r="G148" s="3"/>
      <c r="H148" s="72"/>
      <c r="I148" s="72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</sheetData>
  <sheetProtection sheet="1" objects="1" scenarios="1"/>
  <mergeCells count="1">
    <mergeCell ref="B44:E44"/>
  </mergeCells>
  <dataValidations count="22">
    <dataValidation type="decimal" allowBlank="1" showInputMessage="1" showErrorMessage="1" errorTitle="Cote Invalide" error="La cote utilisé doit être compris entre 0 et 10" sqref="F108:F117 F8:F9">
      <formula1>0</formula1>
      <formula2>10</formula2>
    </dataValidation>
    <dataValidation allowBlank="1" showInputMessage="1" showErrorMessage="1" errorTitle="Cote Invalide" error="La cote utilisé doit être compris entre 0 et 10" sqref="F103:F107 F1:F6 F10:F44"/>
    <dataValidation type="decimal" allowBlank="1" showInputMessage="1" showErrorMessage="1" errorTitle="Cote invalide" error="La cote doit être compris entre 0 et 10 inclusivement." sqref="B108:B117">
      <formula1>0</formula1>
      <formula2>10</formula2>
    </dataValidation>
    <dataValidation type="decimal" allowBlank="1" showInputMessage="1" showErrorMessage="1" errorTitle="Cote invalide" error="La cote doit être entre 0 et 10 inclusivement!!!" sqref="D108:D117">
      <formula1>0</formula1>
      <formula2>10</formula2>
    </dataValidation>
    <dataValidation type="decimal" allowBlank="1" showInputMessage="1" showErrorMessage="1" errorTitle="Facteur de sensibilité invalide" error="Le facteur de sensibilité doit être compris entre 0 et 4" sqref="C108:C117 G108:G117 E108:E117 G8:G62 A50:A53">
      <formula1>0</formula1>
      <formula2>4</formula2>
    </dataValidation>
    <dataValidation allowBlank="1" showInputMessage="1" showErrorMessage="1" errorTitle="Facteur de sensibilité invalide" error="Le facteur de sensibilité doit être compris entre 0 et 10" sqref="E103:E106 G1:G6 G103:G106 E1:E6"/>
    <dataValidation allowBlank="1" showInputMessage="1" showErrorMessage="1" prompt="gabarit de route, hauteur libre, largeur,…etc" sqref="B55"/>
    <dataValidation allowBlank="1" showInputMessage="1" showErrorMessage="1" prompt="points critiques" sqref="B61"/>
    <dataValidation allowBlank="1" showInputMessage="1" showErrorMessage="1" prompt="durée des travaux" sqref="B63"/>
    <dataValidation allowBlank="1" showInputMessage="1" showErrorMessage="1" prompt="accotements,réparation,…etc." sqref="B65"/>
    <dataValidation allowBlank="1" showInputMessage="1" showErrorMessage="1" prompt="cycle chaussé lié à la technique" sqref="B71"/>
    <dataValidation allowBlank="1" showInputMessage="1" showErrorMessage="1" prompt="préservation des ressources en matériaux, banc d'emprunt" sqref="B72"/>
    <dataValidation allowBlank="1" showInputMessage="1" showErrorMessage="1" prompt="puits, source d'approvisionnement&#10;" sqref="B73"/>
    <dataValidation allowBlank="1" showInputMessage="1" showErrorMessage="1" prompt="santé,feu et police" sqref="B76"/>
    <dataValidation allowBlank="1" showInputMessage="1" showErrorMessage="1" prompt="civil,scolaire et adapté" sqref="B77"/>
    <dataValidation allowBlank="1" showInputMessage="1" showErrorMessage="1" prompt="industrie,permis speciaux,&#10;commerce,…etc." sqref="B78"/>
    <dataValidation allowBlank="1" showInputMessage="1" showErrorMessage="1" prompt="gestion des corridors" sqref="B81"/>
    <dataValidation allowBlank="1" showInputMessage="1" showErrorMessage="1" prompt="dommages" sqref="B82"/>
    <dataValidation allowBlank="1" showInputMessage="1" showErrorMessage="1" prompt="voisinage de la route, ex.:emanation de poussière&#10;" sqref="B84"/>
    <dataValidation allowBlank="1" showInputMessage="1" showErrorMessage="1" prompt="évènements spéciaux,festivals,…etc.&#10;" sqref="B88"/>
    <dataValidation allowBlank="1" showInputMessage="1" showErrorMessage="1" prompt="retombés économiques en général" sqref="B91"/>
    <dataValidation type="decimal" allowBlank="1" showInputMessage="1" showErrorMessage="1" errorTitle="Pondération invalide" error="La pondération doit etre comprise entre 0 et 1 inclusivement!!!" sqref="C54:C96">
      <formula1>0</formula1>
      <formula2>1</formula2>
    </dataValidation>
  </dataValidations>
  <printOptions verticalCentered="1"/>
  <pageMargins left="0" right="0" top="0.1968503937007874" bottom="0.5905511811023623" header="0.31496062992125984" footer="0.31496062992125984"/>
  <pageSetup horizontalDpi="300" verticalDpi="300" orientation="portrait" r:id="rId3"/>
  <headerFooter alignWithMargins="0">
    <oddFooter>&amp;RPage 4 de 5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5:G55"/>
  <sheetViews>
    <sheetView workbookViewId="0" topLeftCell="A4">
      <selection activeCell="I43" sqref="I43"/>
    </sheetView>
  </sheetViews>
  <sheetFormatPr defaultColWidth="11.421875" defaultRowHeight="12.75"/>
  <sheetData>
    <row r="5" ht="20.25">
      <c r="D5" s="84" t="s">
        <v>97</v>
      </c>
    </row>
    <row r="6" ht="12.75">
      <c r="D6" s="73" t="s">
        <v>60</v>
      </c>
    </row>
    <row r="8" ht="15">
      <c r="D8" s="75"/>
    </row>
    <row r="9" spans="1:2" ht="15">
      <c r="A9" s="75" t="s">
        <v>48</v>
      </c>
      <c r="B9" s="19"/>
    </row>
    <row r="23" spans="3:4" ht="15">
      <c r="C23" s="74"/>
      <c r="D23" s="75"/>
    </row>
    <row r="24" spans="1:2" ht="15">
      <c r="A24" s="75" t="s">
        <v>49</v>
      </c>
      <c r="B24" s="19"/>
    </row>
    <row r="38" ht="15">
      <c r="D38" s="75"/>
    </row>
    <row r="39" spans="1:2" ht="15">
      <c r="A39" s="75" t="s">
        <v>50</v>
      </c>
      <c r="B39" s="19"/>
    </row>
    <row r="55" ht="12.75">
      <c r="G55" s="12"/>
    </row>
  </sheetData>
  <sheetProtection sheet="1" objects="1" scenarios="1"/>
  <printOptions/>
  <pageMargins left="1.1811023622047245" right="0" top="0.5905511811023623" bottom="0" header="0.5118110236220472" footer="0.5118110236220472"/>
  <pageSetup horizontalDpi="300" verticalDpi="300" orientation="portrait" r:id="rId3"/>
  <headerFooter alignWithMargins="0">
    <oddFooter>&amp;RPage 5 de 5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I63"/>
  <sheetViews>
    <sheetView tabSelected="1" workbookViewId="0" topLeftCell="A22">
      <selection activeCell="M27" sqref="M27"/>
    </sheetView>
  </sheetViews>
  <sheetFormatPr defaultColWidth="11.421875" defaultRowHeight="12.75"/>
  <cols>
    <col min="1" max="1" width="9.421875" style="0" customWidth="1"/>
    <col min="2" max="9" width="8.140625" style="0" customWidth="1"/>
    <col min="10" max="10" width="11.8515625" style="0" customWidth="1"/>
    <col min="11" max="11" width="3.140625" style="0" customWidth="1"/>
    <col min="12" max="12" width="11.7109375" style="0" customWidth="1"/>
  </cols>
  <sheetData>
    <row r="1" spans="1:11" s="1" customFormat="1" ht="67.5" customHeight="1">
      <c r="A1" s="135"/>
      <c r="I1" s="136"/>
      <c r="J1" s="136"/>
      <c r="K1" s="137"/>
    </row>
    <row r="2" s="1" customFormat="1" ht="23.25">
      <c r="A2" s="135" t="s">
        <v>158</v>
      </c>
    </row>
    <row r="3" s="1" customFormat="1" ht="12.75"/>
    <row r="4" s="1" customFormat="1" ht="12.75">
      <c r="A4" s="1" t="s">
        <v>135</v>
      </c>
    </row>
    <row r="5" s="1" customFormat="1" ht="12.75">
      <c r="A5" s="1" t="s">
        <v>153</v>
      </c>
    </row>
    <row r="6" s="1" customFormat="1" ht="20.25" customHeight="1">
      <c r="A6" s="1" t="s">
        <v>132</v>
      </c>
    </row>
    <row r="7" s="1" customFormat="1" ht="12.75">
      <c r="A7" s="1" t="s">
        <v>148</v>
      </c>
    </row>
    <row r="8" spans="1:6" s="1" customFormat="1" ht="40.5" customHeight="1">
      <c r="A8" s="21" t="s">
        <v>134</v>
      </c>
      <c r="F8" s="21" t="s">
        <v>125</v>
      </c>
    </row>
    <row r="9" s="1" customFormat="1" ht="11.25" customHeight="1">
      <c r="A9" s="21"/>
    </row>
    <row r="10" spans="1:11" s="1" customFormat="1" ht="21.75" customHeight="1">
      <c r="A10" s="149" t="s">
        <v>116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7"/>
    </row>
    <row r="11" spans="1:11" s="1" customFormat="1" ht="12.75">
      <c r="A11" s="149" t="s">
        <v>126</v>
      </c>
      <c r="B11" s="22"/>
      <c r="C11" s="22"/>
      <c r="D11" s="22"/>
      <c r="E11" s="22"/>
      <c r="F11" s="22"/>
      <c r="G11" s="22"/>
      <c r="H11" s="22"/>
      <c r="I11" s="22"/>
      <c r="J11" s="22"/>
      <c r="K11" s="7"/>
    </row>
    <row r="12" spans="1:11" s="1" customFormat="1" ht="12.75">
      <c r="A12" s="149" t="s">
        <v>105</v>
      </c>
      <c r="B12" s="22"/>
      <c r="C12" s="22"/>
      <c r="D12" s="22"/>
      <c r="E12" s="22"/>
      <c r="F12" s="22"/>
      <c r="G12" s="22"/>
      <c r="H12" s="22"/>
      <c r="I12" s="22"/>
      <c r="J12" s="22"/>
      <c r="K12" s="7"/>
    </row>
    <row r="13" spans="1:11" s="1" customFormat="1" ht="12.75">
      <c r="A13" s="149" t="s">
        <v>127</v>
      </c>
      <c r="B13" s="22"/>
      <c r="C13" s="22"/>
      <c r="D13" s="22"/>
      <c r="E13" s="22"/>
      <c r="F13" s="22"/>
      <c r="G13" s="22"/>
      <c r="H13" s="22"/>
      <c r="I13" s="22"/>
      <c r="J13" s="22"/>
      <c r="K13" s="7"/>
    </row>
    <row r="14" spans="1:11" s="1" customFormat="1" ht="12.75">
      <c r="A14" s="149" t="s">
        <v>104</v>
      </c>
      <c r="B14" s="22"/>
      <c r="C14" s="22"/>
      <c r="D14" s="22"/>
      <c r="E14" s="22"/>
      <c r="F14" s="22"/>
      <c r="G14" s="22"/>
      <c r="H14" s="22"/>
      <c r="I14" s="22"/>
      <c r="J14" s="22"/>
      <c r="K14" s="7"/>
    </row>
    <row r="15" spans="1:11" s="1" customFormat="1" ht="12.75">
      <c r="A15" s="149" t="s">
        <v>128</v>
      </c>
      <c r="B15" s="22"/>
      <c r="C15" s="22"/>
      <c r="D15" s="22"/>
      <c r="E15" s="22"/>
      <c r="F15" s="22"/>
      <c r="G15" s="22"/>
      <c r="H15" s="22"/>
      <c r="I15" s="22"/>
      <c r="J15" s="22"/>
      <c r="K15" s="7"/>
    </row>
    <row r="16" spans="1:11" s="1" customFormat="1" ht="12.75">
      <c r="A16" s="149" t="s">
        <v>129</v>
      </c>
      <c r="B16" s="22"/>
      <c r="C16" s="22"/>
      <c r="D16" s="22"/>
      <c r="E16" s="22"/>
      <c r="F16" s="22"/>
      <c r="G16" s="22"/>
      <c r="H16" s="22"/>
      <c r="I16" s="22"/>
      <c r="J16" s="22"/>
      <c r="K16" s="7"/>
    </row>
    <row r="17" spans="1:11" s="1" customFormat="1" ht="12.75">
      <c r="A17" s="149" t="s">
        <v>106</v>
      </c>
      <c r="B17" s="22"/>
      <c r="C17" s="22"/>
      <c r="D17" s="22"/>
      <c r="E17" s="22"/>
      <c r="F17" s="22"/>
      <c r="G17" s="22"/>
      <c r="H17" s="22"/>
      <c r="I17" s="22"/>
      <c r="J17" s="22"/>
      <c r="K17" s="7"/>
    </row>
    <row r="18" spans="1:5" s="1" customFormat="1" ht="12.75">
      <c r="A18" s="4"/>
      <c r="B18" s="4"/>
      <c r="E18" s="146"/>
    </row>
    <row r="19" spans="1:2" s="1" customFormat="1" ht="17.25" customHeight="1">
      <c r="A19" s="21" t="s">
        <v>136</v>
      </c>
      <c r="B19" s="21"/>
    </row>
    <row r="20" spans="1:7" s="1" customFormat="1" ht="25.5" customHeight="1">
      <c r="A20" s="4" t="s">
        <v>137</v>
      </c>
      <c r="B20" s="4" t="s">
        <v>92</v>
      </c>
      <c r="C20" s="1" t="s">
        <v>122</v>
      </c>
      <c r="E20" s="146" t="s">
        <v>133</v>
      </c>
      <c r="G20" s="1" t="s">
        <v>123</v>
      </c>
    </row>
    <row r="21" spans="1:7" s="1" customFormat="1" ht="12.75">
      <c r="A21" s="4" t="s">
        <v>138</v>
      </c>
      <c r="B21" s="4"/>
      <c r="C21" s="1" t="s">
        <v>122</v>
      </c>
      <c r="E21" s="1" t="s">
        <v>131</v>
      </c>
      <c r="G21" s="1" t="s">
        <v>124</v>
      </c>
    </row>
    <row r="22" spans="1:11" s="1" customFormat="1" ht="12.75">
      <c r="A22" s="4" t="s">
        <v>139</v>
      </c>
      <c r="B22" s="4"/>
      <c r="C22" s="1" t="s">
        <v>122</v>
      </c>
      <c r="E22" s="146" t="s">
        <v>146</v>
      </c>
      <c r="G22" s="1" t="s">
        <v>124</v>
      </c>
      <c r="K22" s="7"/>
    </row>
    <row r="23" spans="1:11" s="1" customFormat="1" ht="12.75">
      <c r="A23" s="4" t="s">
        <v>140</v>
      </c>
      <c r="B23" s="4"/>
      <c r="C23" s="1" t="s">
        <v>122</v>
      </c>
      <c r="E23" s="1" t="s">
        <v>154</v>
      </c>
      <c r="G23" s="1" t="s">
        <v>124</v>
      </c>
      <c r="K23" s="7"/>
    </row>
    <row r="24" spans="1:11" s="1" customFormat="1" ht="12.75">
      <c r="A24" s="4" t="s">
        <v>141</v>
      </c>
      <c r="B24" s="4"/>
      <c r="C24" s="1" t="s">
        <v>122</v>
      </c>
      <c r="E24" s="146" t="s">
        <v>147</v>
      </c>
      <c r="G24" s="1" t="s">
        <v>124</v>
      </c>
      <c r="K24" s="7"/>
    </row>
    <row r="25" spans="1:11" s="1" customFormat="1" ht="12.75">
      <c r="A25" s="4" t="s">
        <v>142</v>
      </c>
      <c r="B25" s="4"/>
      <c r="C25" s="1" t="s">
        <v>122</v>
      </c>
      <c r="E25" s="1" t="s">
        <v>157</v>
      </c>
      <c r="G25" s="1" t="s">
        <v>124</v>
      </c>
      <c r="K25" s="7"/>
    </row>
    <row r="26" spans="1:11" s="1" customFormat="1" ht="12.75">
      <c r="A26" s="4" t="s">
        <v>143</v>
      </c>
      <c r="B26" s="4"/>
      <c r="C26" s="1" t="s">
        <v>122</v>
      </c>
      <c r="E26" s="146" t="s">
        <v>155</v>
      </c>
      <c r="G26" s="1" t="s">
        <v>124</v>
      </c>
      <c r="K26" s="7"/>
    </row>
    <row r="27" spans="1:11" s="1" customFormat="1" ht="12.75">
      <c r="A27" s="4" t="s">
        <v>144</v>
      </c>
      <c r="B27" s="4"/>
      <c r="C27" s="1" t="s">
        <v>122</v>
      </c>
      <c r="E27" s="1" t="s">
        <v>159</v>
      </c>
      <c r="G27" s="1" t="s">
        <v>124</v>
      </c>
      <c r="K27" s="7"/>
    </row>
    <row r="28" spans="1:11" s="1" customFormat="1" ht="12.75">
      <c r="A28" s="4" t="s">
        <v>145</v>
      </c>
      <c r="B28" s="4"/>
      <c r="C28" s="1" t="s">
        <v>122</v>
      </c>
      <c r="E28" s="146" t="s">
        <v>156</v>
      </c>
      <c r="G28" s="1" t="s">
        <v>124</v>
      </c>
      <c r="K28" s="7"/>
    </row>
    <row r="29" spans="1:11" s="1" customFormat="1" ht="12.75">
      <c r="A29" s="48"/>
      <c r="B29" s="2"/>
      <c r="C29" s="7"/>
      <c r="D29" s="7"/>
      <c r="E29" s="7"/>
      <c r="F29" s="7"/>
      <c r="G29" s="7"/>
      <c r="H29" s="7"/>
      <c r="I29" s="7"/>
      <c r="J29" s="7"/>
      <c r="K29" s="7"/>
    </row>
    <row r="30" s="1" customFormat="1" ht="13.5" thickBot="1"/>
    <row r="31" spans="1:12" s="1" customFormat="1" ht="13.5" thickBot="1">
      <c r="A31" s="143" t="s">
        <v>130</v>
      </c>
      <c r="B31" s="144" t="s">
        <v>116</v>
      </c>
      <c r="C31" s="144" t="s">
        <v>126</v>
      </c>
      <c r="D31" s="144" t="s">
        <v>105</v>
      </c>
      <c r="E31" s="144" t="s">
        <v>127</v>
      </c>
      <c r="F31" s="144" t="s">
        <v>104</v>
      </c>
      <c r="G31" s="144">
        <v>6</v>
      </c>
      <c r="H31" s="145" t="s">
        <v>129</v>
      </c>
      <c r="I31" s="145" t="s">
        <v>106</v>
      </c>
      <c r="J31" s="133" t="s">
        <v>90</v>
      </c>
      <c r="K31" s="157"/>
      <c r="L31" s="133" t="s">
        <v>149</v>
      </c>
    </row>
    <row r="32" spans="1:12" s="1" customFormat="1" ht="13.5" thickBot="1">
      <c r="A32" s="141" t="s">
        <v>116</v>
      </c>
      <c r="B32" s="134"/>
      <c r="C32" s="138"/>
      <c r="D32" s="138"/>
      <c r="E32" s="138"/>
      <c r="F32" s="138"/>
      <c r="G32" s="138"/>
      <c r="H32" s="138"/>
      <c r="I32" s="138"/>
      <c r="J32" s="148"/>
      <c r="K32" s="158">
        <f>IF(ISBLANK(J32),"",ROUND(J32,2))</f>
      </c>
      <c r="L32" s="156"/>
    </row>
    <row r="33" spans="1:12" s="1" customFormat="1" ht="13.5" thickBot="1">
      <c r="A33" s="141" t="s">
        <v>126</v>
      </c>
      <c r="B33" s="134"/>
      <c r="C33" s="134"/>
      <c r="D33" s="138"/>
      <c r="E33" s="138"/>
      <c r="F33" s="138"/>
      <c r="G33" s="138"/>
      <c r="H33" s="138"/>
      <c r="I33" s="138"/>
      <c r="J33" s="148"/>
      <c r="K33" s="158">
        <f aca="true" t="shared" si="0" ref="K33:K39">IF(ISBLANK(J33),"",ROUND(J33,2))</f>
      </c>
      <c r="L33" s="156"/>
    </row>
    <row r="34" spans="1:34" s="1" customFormat="1" ht="13.5" thickBot="1">
      <c r="A34" s="141" t="s">
        <v>105</v>
      </c>
      <c r="B34" s="134"/>
      <c r="C34" s="134"/>
      <c r="D34" s="134"/>
      <c r="E34" s="138"/>
      <c r="F34" s="138"/>
      <c r="G34" s="138"/>
      <c r="H34" s="138"/>
      <c r="I34" s="138"/>
      <c r="J34" s="148"/>
      <c r="K34" s="158">
        <f t="shared" si="0"/>
      </c>
      <c r="L34" s="156"/>
      <c r="AG34" s="1">
        <v>0.3333333333333333</v>
      </c>
      <c r="AH34" s="1">
        <v>0.5</v>
      </c>
    </row>
    <row r="35" spans="1:35" s="1" customFormat="1" ht="13.5" thickBot="1">
      <c r="A35" s="141" t="s">
        <v>127</v>
      </c>
      <c r="B35" s="134"/>
      <c r="C35" s="134"/>
      <c r="D35" s="134"/>
      <c r="E35" s="134"/>
      <c r="F35" s="138"/>
      <c r="G35" s="138"/>
      <c r="H35" s="138"/>
      <c r="I35" s="138"/>
      <c r="J35" s="148"/>
      <c r="K35" s="158">
        <f t="shared" si="0"/>
      </c>
      <c r="L35" s="156"/>
      <c r="AG35" s="1">
        <v>0.25</v>
      </c>
      <c r="AH35" s="1">
        <v>0.3333333333333333</v>
      </c>
      <c r="AI35" s="1">
        <v>0.3333333333333333</v>
      </c>
    </row>
    <row r="36" spans="1:35" s="1" customFormat="1" ht="13.5" thickBot="1">
      <c r="A36" s="141" t="s">
        <v>104</v>
      </c>
      <c r="B36" s="134"/>
      <c r="C36" s="134"/>
      <c r="D36" s="134"/>
      <c r="E36" s="134"/>
      <c r="F36" s="134"/>
      <c r="G36" s="138"/>
      <c r="H36" s="138"/>
      <c r="I36" s="138"/>
      <c r="J36" s="148"/>
      <c r="K36" s="158">
        <f t="shared" si="0"/>
      </c>
      <c r="L36" s="156"/>
      <c r="AG36" s="1">
        <v>0.2</v>
      </c>
      <c r="AH36" s="1">
        <v>0.25</v>
      </c>
      <c r="AI36" s="1">
        <v>0.25</v>
      </c>
    </row>
    <row r="37" spans="1:35" s="1" customFormat="1" ht="13.5" thickBot="1">
      <c r="A37" s="141" t="s">
        <v>128</v>
      </c>
      <c r="B37" s="134"/>
      <c r="C37" s="134"/>
      <c r="D37" s="134"/>
      <c r="E37" s="134"/>
      <c r="F37" s="134"/>
      <c r="G37" s="134"/>
      <c r="H37" s="138"/>
      <c r="I37" s="138"/>
      <c r="J37" s="148"/>
      <c r="K37" s="158">
        <f t="shared" si="0"/>
      </c>
      <c r="L37" s="156"/>
      <c r="AG37" s="1">
        <v>0.16666666666666666</v>
      </c>
      <c r="AH37" s="1">
        <v>0.125</v>
      </c>
      <c r="AI37" s="1">
        <v>0.2</v>
      </c>
    </row>
    <row r="38" spans="1:35" s="1" customFormat="1" ht="13.5" thickBot="1">
      <c r="A38" s="142" t="s">
        <v>129</v>
      </c>
      <c r="B38" s="134"/>
      <c r="C38" s="134"/>
      <c r="D38" s="134"/>
      <c r="E38" s="134"/>
      <c r="F38" s="134"/>
      <c r="G38" s="134"/>
      <c r="H38" s="134"/>
      <c r="I38" s="138"/>
      <c r="J38" s="148"/>
      <c r="K38" s="158">
        <f t="shared" si="0"/>
      </c>
      <c r="L38" s="156"/>
      <c r="AG38" s="1">
        <v>0.14285714285714285</v>
      </c>
      <c r="AH38" s="1">
        <v>0.1111111111111111</v>
      </c>
      <c r="AI38" s="1">
        <v>0.16666666666666666</v>
      </c>
    </row>
    <row r="39" spans="1:35" s="1" customFormat="1" ht="13.5" customHeight="1" thickBot="1">
      <c r="A39" s="142" t="s">
        <v>106</v>
      </c>
      <c r="B39" s="134"/>
      <c r="C39" s="134"/>
      <c r="D39" s="134"/>
      <c r="E39" s="134"/>
      <c r="F39" s="147"/>
      <c r="G39" s="147"/>
      <c r="H39" s="147"/>
      <c r="I39" s="147"/>
      <c r="J39" s="148"/>
      <c r="K39" s="158">
        <f t="shared" si="0"/>
      </c>
      <c r="L39" s="156"/>
      <c r="AG39" s="1">
        <v>0.125</v>
      </c>
      <c r="AH39" s="1">
        <v>0.2</v>
      </c>
      <c r="AI39" s="1">
        <v>0.14285714285714285</v>
      </c>
    </row>
    <row r="40" spans="1:12" s="1" customFormat="1" ht="12.75">
      <c r="A40" s="8"/>
      <c r="B40" s="154"/>
      <c r="C40" s="8"/>
      <c r="D40" s="155"/>
      <c r="E40" s="155"/>
      <c r="F40" s="155"/>
      <c r="G40" s="155"/>
      <c r="H40" s="155"/>
      <c r="I40" s="155"/>
      <c r="J40" s="155"/>
      <c r="K40" s="92"/>
      <c r="L40" s="11"/>
    </row>
    <row r="41" spans="1:11" s="1" customFormat="1" ht="12.75">
      <c r="A41" s="2"/>
      <c r="B41" s="139"/>
      <c r="C41" s="2"/>
      <c r="D41" s="140"/>
      <c r="E41" s="140"/>
      <c r="F41" s="140"/>
      <c r="G41" s="140"/>
      <c r="H41" s="140"/>
      <c r="I41" s="140"/>
      <c r="J41" s="140"/>
      <c r="K41" s="14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>
      <c r="X52" s="1">
        <v>1</v>
      </c>
    </row>
    <row r="53" spans="1:25" s="1" customFormat="1" ht="12.75">
      <c r="A53" s="21"/>
      <c r="B53" s="21"/>
      <c r="Y53" s="1">
        <v>1</v>
      </c>
    </row>
    <row r="54" spans="1:26" s="1" customFormat="1" ht="12.75">
      <c r="A54" s="4"/>
      <c r="B54" s="4"/>
      <c r="E54" s="146"/>
      <c r="Z54" s="1">
        <v>1</v>
      </c>
    </row>
    <row r="55" spans="1:27" s="1" customFormat="1" ht="12.75">
      <c r="A55" s="4"/>
      <c r="B55" s="4"/>
      <c r="AA55" s="1">
        <v>1</v>
      </c>
    </row>
    <row r="56" spans="1:28" s="1" customFormat="1" ht="12.75">
      <c r="A56" s="4"/>
      <c r="B56" s="4"/>
      <c r="E56" s="146"/>
      <c r="AB56" s="1">
        <v>1</v>
      </c>
    </row>
    <row r="57" spans="1:29" s="1" customFormat="1" ht="12.75">
      <c r="A57" s="4"/>
      <c r="B57" s="4"/>
      <c r="AC57" s="1">
        <v>1</v>
      </c>
    </row>
    <row r="58" spans="1:30" s="1" customFormat="1" ht="12.75">
      <c r="A58" s="4"/>
      <c r="B58" s="4"/>
      <c r="E58" s="146"/>
      <c r="AD58" s="1">
        <v>1</v>
      </c>
    </row>
    <row r="59" spans="1:31" s="1" customFormat="1" ht="12.75">
      <c r="A59" s="4"/>
      <c r="B59" s="4"/>
      <c r="AE59" s="1">
        <v>1</v>
      </c>
    </row>
    <row r="60" spans="1:32" s="1" customFormat="1" ht="12.75">
      <c r="A60" s="4"/>
      <c r="B60" s="4"/>
      <c r="E60" s="146"/>
      <c r="AF60" s="1">
        <v>1</v>
      </c>
    </row>
    <row r="61" spans="1:33" s="1" customFormat="1" ht="12.75">
      <c r="A61" s="4"/>
      <c r="B61" s="4"/>
      <c r="AG61" s="1">
        <v>1</v>
      </c>
    </row>
    <row r="62" spans="1:34" s="1" customFormat="1" ht="12.75">
      <c r="A62" s="4"/>
      <c r="B62" s="4"/>
      <c r="E62" s="146"/>
      <c r="AH62" s="1">
        <v>1</v>
      </c>
    </row>
    <row r="63" s="1" customFormat="1" ht="12.75">
      <c r="AI63" s="1">
        <v>1</v>
      </c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</sheetData>
  <sheetProtection sheet="1" objects="1" scenarios="1"/>
  <dataValidations count="1">
    <dataValidation type="decimal" allowBlank="1" showInputMessage="1" showErrorMessage="1" errorTitle="Valeur invalide" error="La valeur doit se situé entre 0,003 et 256" sqref="H36:H37 G35:G36 I36:I38 C32:I32 D33:I33 F35 H35:I35 E34:I34">
      <formula1>0.003</formula1>
      <formula2>256</formula2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/>
  <dimension ref="A1:AB360"/>
  <sheetViews>
    <sheetView workbookViewId="0" topLeftCell="A1">
      <selection activeCell="A1" sqref="A1"/>
    </sheetView>
  </sheetViews>
  <sheetFormatPr defaultColWidth="11.421875" defaultRowHeight="12.75"/>
  <cols>
    <col min="5" max="5" width="12.421875" style="0" bestFit="1" customWidth="1"/>
    <col min="9" max="9" width="15.00390625" style="0" customWidth="1"/>
  </cols>
  <sheetData>
    <row r="1" spans="3:28" ht="12.75">
      <c r="C1">
        <v>-2.58</v>
      </c>
      <c r="D1">
        <f>C1+$A$47</f>
        <v>4.34</v>
      </c>
      <c r="E1">
        <f>NORMDIST(C1,0,$B$49,FALSE)</f>
        <v>0.0002074887221161013</v>
      </c>
      <c r="G1">
        <v>0.0129</v>
      </c>
      <c r="J1">
        <v>-1.18</v>
      </c>
      <c r="K1">
        <f>J1+H47</f>
        <v>6.890000000000001</v>
      </c>
      <c r="L1">
        <f aca="true" t="shared" si="0" ref="L1:L65">NORMDIST(J1,0,$I$49,FALSE)</f>
        <v>0.00045366178225384867</v>
      </c>
      <c r="N1">
        <v>0.0059</v>
      </c>
      <c r="Q1">
        <v>0</v>
      </c>
      <c r="R1">
        <f>Q1+$O$47</f>
        <v>0</v>
      </c>
      <c r="S1" s="18" t="e">
        <f aca="true" t="shared" si="1" ref="S1:S65">NORMDIST(Q1,0,$P$49,FALSE)</f>
        <v>#NUM!</v>
      </c>
      <c r="W1">
        <v>2</v>
      </c>
      <c r="X1">
        <v>0.9213503473643331</v>
      </c>
      <c r="Y1">
        <v>2</v>
      </c>
      <c r="Z1">
        <v>0.9999999922698525</v>
      </c>
      <c r="AA1">
        <v>2</v>
      </c>
      <c r="AB1">
        <v>0.7602500129482518</v>
      </c>
    </row>
    <row r="2" spans="3:28" ht="12.75">
      <c r="C2">
        <f>C1+$G$1</f>
        <v>-2.5671</v>
      </c>
      <c r="D2">
        <f aca="true" t="shared" si="2" ref="D2:D65">C2+$A$47</f>
        <v>4.3529</v>
      </c>
      <c r="E2">
        <f aca="true" t="shared" si="3" ref="E2:E65">NORMDIST(C2,0,$B$49,FALSE)</f>
        <v>0.00022472489988200196</v>
      </c>
      <c r="J2">
        <f>J1+$N$1</f>
        <v>-1.1741</v>
      </c>
      <c r="K2">
        <f>J2+$H$47</f>
        <v>6.8959</v>
      </c>
      <c r="L2">
        <f t="shared" si="0"/>
        <v>0.000491347662453868</v>
      </c>
      <c r="Q2">
        <f>Q1+$U$1</f>
        <v>0</v>
      </c>
      <c r="R2">
        <f aca="true" t="shared" si="4" ref="R2:R65">Q2+$O$47</f>
        <v>0</v>
      </c>
      <c r="S2" s="18" t="e">
        <f t="shared" si="1"/>
        <v>#NUM!</v>
      </c>
      <c r="T2">
        <v>0.5</v>
      </c>
      <c r="U2">
        <v>0.01</v>
      </c>
      <c r="W2">
        <v>2.25</v>
      </c>
      <c r="X2">
        <v>0.8555777886720601</v>
      </c>
      <c r="Y2">
        <v>2.25</v>
      </c>
      <c r="Z2">
        <v>0.9999996278914496</v>
      </c>
      <c r="AA2">
        <v>2.25</v>
      </c>
      <c r="AB2">
        <v>0.7020584767768165</v>
      </c>
    </row>
    <row r="3" spans="3:28" ht="12.75">
      <c r="C3">
        <f aca="true" t="shared" si="5" ref="C3:C66">C2+$G$1</f>
        <v>-2.5542</v>
      </c>
      <c r="D3">
        <f t="shared" si="2"/>
        <v>4.3658</v>
      </c>
      <c r="E3">
        <f t="shared" si="3"/>
        <v>0.00024329555669074809</v>
      </c>
      <c r="J3">
        <f aca="true" t="shared" si="6" ref="J3:J66">J2+$N$1</f>
        <v>-1.1682</v>
      </c>
      <c r="K3">
        <f aca="true" t="shared" si="7" ref="K3:K66">J3+$H$47</f>
        <v>6.901800000000001</v>
      </c>
      <c r="L3">
        <f t="shared" si="0"/>
        <v>0.0005319513019170584</v>
      </c>
      <c r="Q3">
        <f aca="true" t="shared" si="8" ref="Q3:Q66">Q2+$U$1</f>
        <v>0</v>
      </c>
      <c r="R3">
        <f t="shared" si="4"/>
        <v>0</v>
      </c>
      <c r="S3" t="e">
        <f t="shared" si="1"/>
        <v>#NUM!</v>
      </c>
      <c r="W3">
        <v>2.5</v>
      </c>
      <c r="X3">
        <v>0.7602500129482518</v>
      </c>
      <c r="Y3">
        <v>2.5</v>
      </c>
      <c r="Z3">
        <v>0.9999889474260638</v>
      </c>
      <c r="AA3">
        <v>2.5</v>
      </c>
      <c r="AB3">
        <v>0.6381631346371062</v>
      </c>
    </row>
    <row r="4" spans="3:28" ht="12.75">
      <c r="C4">
        <f t="shared" si="5"/>
        <v>-2.5412999999999997</v>
      </c>
      <c r="D4">
        <f t="shared" si="2"/>
        <v>4.3787</v>
      </c>
      <c r="E4">
        <f t="shared" si="3"/>
        <v>0.00026329550299123106</v>
      </c>
      <c r="J4">
        <f t="shared" si="6"/>
        <v>-1.1622999999999999</v>
      </c>
      <c r="K4">
        <f t="shared" si="7"/>
        <v>6.9077</v>
      </c>
      <c r="L4">
        <f t="shared" si="0"/>
        <v>0.000575679998065572</v>
      </c>
      <c r="Q4">
        <f t="shared" si="8"/>
        <v>0</v>
      </c>
      <c r="R4">
        <f t="shared" si="4"/>
        <v>0</v>
      </c>
      <c r="S4" t="e">
        <f t="shared" si="1"/>
        <v>#NUM!</v>
      </c>
      <c r="W4">
        <v>2.75</v>
      </c>
      <c r="X4">
        <v>0.6381631346371062</v>
      </c>
      <c r="Y4">
        <v>2.75</v>
      </c>
      <c r="Z4">
        <v>0.9997964822774208</v>
      </c>
      <c r="AA4">
        <v>2.75</v>
      </c>
      <c r="AB4">
        <v>0.5701580984916819</v>
      </c>
    </row>
    <row r="5" spans="3:28" ht="12.75">
      <c r="C5">
        <f t="shared" si="5"/>
        <v>-2.5283999999999995</v>
      </c>
      <c r="D5">
        <f t="shared" si="2"/>
        <v>4.3916</v>
      </c>
      <c r="E5">
        <f t="shared" si="3"/>
        <v>0.00028482557829838384</v>
      </c>
      <c r="J5">
        <f t="shared" si="6"/>
        <v>-1.1563999999999999</v>
      </c>
      <c r="K5">
        <f t="shared" si="7"/>
        <v>6.913600000000001</v>
      </c>
      <c r="L5">
        <f t="shared" si="0"/>
        <v>0.0006227542305168042</v>
      </c>
      <c r="Q5">
        <f t="shared" si="8"/>
        <v>0</v>
      </c>
      <c r="R5">
        <f t="shared" si="4"/>
        <v>0</v>
      </c>
      <c r="S5" t="e">
        <f t="shared" si="1"/>
        <v>#NUM!</v>
      </c>
      <c r="W5">
        <v>3</v>
      </c>
      <c r="X5">
        <v>0.5000000002182792</v>
      </c>
      <c r="Y5">
        <v>3</v>
      </c>
      <c r="Z5">
        <v>0.9976610698895676</v>
      </c>
      <c r="AA5">
        <v>3</v>
      </c>
      <c r="AB5">
        <v>0.5000000002182792</v>
      </c>
    </row>
    <row r="6" spans="3:28" ht="12.75">
      <c r="C6">
        <f t="shared" si="5"/>
        <v>-2.5154999999999994</v>
      </c>
      <c r="D6">
        <f t="shared" si="2"/>
        <v>4.4045000000000005</v>
      </c>
      <c r="E6">
        <f t="shared" si="3"/>
        <v>0.0003079929789035246</v>
      </c>
      <c r="J6">
        <f t="shared" si="6"/>
        <v>-1.1504999999999999</v>
      </c>
      <c r="K6">
        <f t="shared" si="7"/>
        <v>6.9195</v>
      </c>
      <c r="L6">
        <f t="shared" si="0"/>
        <v>0.0006734083776026199</v>
      </c>
      <c r="Q6">
        <f t="shared" si="8"/>
        <v>0</v>
      </c>
      <c r="R6">
        <f t="shared" si="4"/>
        <v>0</v>
      </c>
      <c r="S6" t="e">
        <f t="shared" si="1"/>
        <v>#NUM!</v>
      </c>
      <c r="W6">
        <v>3.25</v>
      </c>
      <c r="X6">
        <v>0.36183686536289383</v>
      </c>
      <c r="Y6">
        <v>3.25</v>
      </c>
      <c r="Z6">
        <v>0.9830526338508483</v>
      </c>
      <c r="AA6">
        <v>3.25</v>
      </c>
      <c r="AB6">
        <v>0.42984190150831814</v>
      </c>
    </row>
    <row r="7" spans="3:28" ht="12.75">
      <c r="C7">
        <f t="shared" si="5"/>
        <v>-2.5025999999999993</v>
      </c>
      <c r="D7">
        <f t="shared" si="2"/>
        <v>4.417400000000001</v>
      </c>
      <c r="E7">
        <f t="shared" si="3"/>
        <v>0.00033291159922537697</v>
      </c>
      <c r="J7">
        <f t="shared" si="6"/>
        <v>-1.1445999999999998</v>
      </c>
      <c r="K7">
        <f t="shared" si="7"/>
        <v>6.925400000000001</v>
      </c>
      <c r="L7">
        <f t="shared" si="0"/>
        <v>0.0007278914627131091</v>
      </c>
      <c r="Q7">
        <f t="shared" si="8"/>
        <v>0</v>
      </c>
      <c r="R7">
        <f t="shared" si="4"/>
        <v>0</v>
      </c>
      <c r="S7" t="e">
        <f t="shared" si="1"/>
        <v>#NUM!</v>
      </c>
      <c r="W7">
        <v>3.5</v>
      </c>
      <c r="X7">
        <v>0.23974998705174821</v>
      </c>
      <c r="Y7">
        <v>3.5</v>
      </c>
      <c r="Z7">
        <v>0.9213503473643331</v>
      </c>
      <c r="AA7">
        <v>3.5</v>
      </c>
      <c r="AB7">
        <v>0.36183686536289383</v>
      </c>
    </row>
    <row r="8" spans="3:28" ht="12.75">
      <c r="C8">
        <f t="shared" si="5"/>
        <v>-2.489699999999999</v>
      </c>
      <c r="D8">
        <f t="shared" si="2"/>
        <v>4.430300000000001</v>
      </c>
      <c r="E8">
        <f t="shared" si="3"/>
        <v>0.00035970238706502873</v>
      </c>
      <c r="J8">
        <f t="shared" si="6"/>
        <v>-1.1386999999999998</v>
      </c>
      <c r="K8">
        <f t="shared" si="7"/>
        <v>6.9313</v>
      </c>
      <c r="L8">
        <f t="shared" si="0"/>
        <v>0.0007864679310404833</v>
      </c>
      <c r="Q8">
        <f t="shared" si="8"/>
        <v>0</v>
      </c>
      <c r="R8">
        <f t="shared" si="4"/>
        <v>0</v>
      </c>
      <c r="S8" t="e">
        <f t="shared" si="1"/>
        <v>#NUM!</v>
      </c>
      <c r="W8">
        <v>3.75</v>
      </c>
      <c r="X8">
        <v>0.14442221132793986</v>
      </c>
      <c r="Y8">
        <v>3.75</v>
      </c>
      <c r="Z8">
        <v>0.7602500129482518</v>
      </c>
      <c r="AA8">
        <v>3.75</v>
      </c>
      <c r="AB8">
        <v>0.29794152322318346</v>
      </c>
    </row>
    <row r="9" spans="3:19" ht="12.75">
      <c r="C9">
        <f t="shared" si="5"/>
        <v>-2.476799999999999</v>
      </c>
      <c r="D9">
        <f t="shared" si="2"/>
        <v>4.443200000000001</v>
      </c>
      <c r="E9">
        <f t="shared" si="3"/>
        <v>0.0003884937130090888</v>
      </c>
      <c r="J9">
        <f t="shared" si="6"/>
        <v>-1.1327999999999998</v>
      </c>
      <c r="K9">
        <f t="shared" si="7"/>
        <v>6.937200000000001</v>
      </c>
      <c r="L9">
        <f t="shared" si="0"/>
        <v>0.0008494184572571566</v>
      </c>
      <c r="Q9">
        <f t="shared" si="8"/>
        <v>0</v>
      </c>
      <c r="R9">
        <f t="shared" si="4"/>
        <v>0</v>
      </c>
      <c r="S9" t="e">
        <f t="shared" si="1"/>
        <v>#NUM!</v>
      </c>
    </row>
    <row r="10" spans="3:19" ht="20.25">
      <c r="C10">
        <f t="shared" si="5"/>
        <v>-2.463899999999999</v>
      </c>
      <c r="D10">
        <f t="shared" si="2"/>
        <v>4.456100000000001</v>
      </c>
      <c r="E10">
        <f t="shared" si="3"/>
        <v>0.00041942175420391184</v>
      </c>
      <c r="F10" s="16" t="s">
        <v>40</v>
      </c>
      <c r="J10">
        <f t="shared" si="6"/>
        <v>-1.1268999999999998</v>
      </c>
      <c r="K10">
        <f t="shared" si="7"/>
        <v>6.9431</v>
      </c>
      <c r="L10">
        <f t="shared" si="0"/>
        <v>0.0009170407846153261</v>
      </c>
      <c r="Q10">
        <f t="shared" si="8"/>
        <v>0</v>
      </c>
      <c r="R10">
        <f t="shared" si="4"/>
        <v>0</v>
      </c>
      <c r="S10" t="e">
        <f t="shared" si="1"/>
        <v>#NUM!</v>
      </c>
    </row>
    <row r="11" spans="3:19" ht="20.25">
      <c r="C11">
        <f t="shared" si="5"/>
        <v>-2.4509999999999987</v>
      </c>
      <c r="D11">
        <f t="shared" si="2"/>
        <v>4.469000000000001</v>
      </c>
      <c r="E11">
        <f t="shared" si="3"/>
        <v>0.000452630892699942</v>
      </c>
      <c r="F11" s="16" t="s">
        <v>41</v>
      </c>
      <c r="G11" s="17"/>
      <c r="J11">
        <f t="shared" si="6"/>
        <v>-1.1209999999999998</v>
      </c>
      <c r="K11">
        <f t="shared" si="7"/>
        <v>6.949000000000001</v>
      </c>
      <c r="L11">
        <f t="shared" si="0"/>
        <v>0.0009896505959032568</v>
      </c>
      <c r="Q11">
        <f t="shared" si="8"/>
        <v>0</v>
      </c>
      <c r="R11">
        <f t="shared" si="4"/>
        <v>0</v>
      </c>
      <c r="S11" t="e">
        <f t="shared" si="1"/>
        <v>#NUM!</v>
      </c>
    </row>
    <row r="12" spans="3:19" ht="12.75">
      <c r="C12">
        <f t="shared" si="5"/>
        <v>-2.4380999999999986</v>
      </c>
      <c r="D12">
        <f t="shared" si="2"/>
        <v>4.481900000000001</v>
      </c>
      <c r="E12">
        <f t="shared" si="3"/>
        <v>0.00048827412853879774</v>
      </c>
      <c r="J12">
        <f t="shared" si="6"/>
        <v>-1.1150999999999998</v>
      </c>
      <c r="K12">
        <f t="shared" si="7"/>
        <v>6.9549</v>
      </c>
      <c r="L12">
        <f t="shared" si="0"/>
        <v>0.00106758241663567</v>
      </c>
      <c r="Q12">
        <f t="shared" si="8"/>
        <v>0</v>
      </c>
      <c r="R12">
        <f t="shared" si="4"/>
        <v>0</v>
      </c>
      <c r="S12" t="e">
        <f t="shared" si="1"/>
        <v>#NUM!</v>
      </c>
    </row>
    <row r="13" spans="3:19" ht="12.75">
      <c r="C13">
        <f t="shared" si="5"/>
        <v>-2.4251999999999985</v>
      </c>
      <c r="D13">
        <f t="shared" si="2"/>
        <v>4.4948000000000015</v>
      </c>
      <c r="E13">
        <f t="shared" si="3"/>
        <v>0.0005265135077266012</v>
      </c>
      <c r="J13">
        <f t="shared" si="6"/>
        <v>-1.1091999999999997</v>
      </c>
      <c r="K13">
        <f t="shared" si="7"/>
        <v>6.960800000000001</v>
      </c>
      <c r="L13">
        <f t="shared" si="0"/>
        <v>0.001151190550792052</v>
      </c>
      <c r="Q13">
        <f t="shared" si="8"/>
        <v>0</v>
      </c>
      <c r="R13">
        <f t="shared" si="4"/>
        <v>0</v>
      </c>
      <c r="S13" t="e">
        <f t="shared" si="1"/>
        <v>#NUM!</v>
      </c>
    </row>
    <row r="14" spans="3:19" ht="12.75">
      <c r="C14">
        <f t="shared" si="5"/>
        <v>-2.4122999999999983</v>
      </c>
      <c r="D14">
        <f t="shared" si="2"/>
        <v>4.507700000000002</v>
      </c>
      <c r="E14">
        <f t="shared" si="3"/>
        <v>0.000567520565205177</v>
      </c>
      <c r="J14">
        <f t="shared" si="6"/>
        <v>-1.1032999999999997</v>
      </c>
      <c r="K14">
        <f t="shared" si="7"/>
        <v>6.9667</v>
      </c>
      <c r="L14">
        <f t="shared" si="0"/>
        <v>0.0012408500493469037</v>
      </c>
      <c r="Q14">
        <f t="shared" si="8"/>
        <v>0</v>
      </c>
      <c r="R14">
        <f t="shared" si="4"/>
        <v>0</v>
      </c>
      <c r="S14" t="e">
        <f t="shared" si="1"/>
        <v>#NUM!</v>
      </c>
    </row>
    <row r="15" spans="3:19" ht="12.75">
      <c r="C15">
        <f t="shared" si="5"/>
        <v>-2.399399999999998</v>
      </c>
      <c r="D15">
        <f t="shared" si="2"/>
        <v>4.520600000000002</v>
      </c>
      <c r="E15">
        <f t="shared" si="3"/>
        <v>0.0006114767828979242</v>
      </c>
      <c r="J15">
        <f t="shared" si="6"/>
        <v>-1.0973999999999997</v>
      </c>
      <c r="K15">
        <f t="shared" si="7"/>
        <v>6.972600000000001</v>
      </c>
      <c r="L15">
        <f t="shared" si="0"/>
        <v>0.0013369577117598563</v>
      </c>
      <c r="Q15">
        <f t="shared" si="8"/>
        <v>0</v>
      </c>
      <c r="R15">
        <f t="shared" si="4"/>
        <v>0</v>
      </c>
      <c r="S15" t="e">
        <f t="shared" si="1"/>
        <v>#NUM!</v>
      </c>
    </row>
    <row r="16" spans="3:19" ht="12.75">
      <c r="C16">
        <f t="shared" si="5"/>
        <v>-2.386499999999998</v>
      </c>
      <c r="D16">
        <f t="shared" si="2"/>
        <v>4.533500000000002</v>
      </c>
      <c r="E16">
        <f t="shared" si="3"/>
        <v>0.0006585740628693901</v>
      </c>
      <c r="J16">
        <f t="shared" si="6"/>
        <v>-1.0914999999999997</v>
      </c>
      <c r="K16">
        <f t="shared" si="7"/>
        <v>6.9785</v>
      </c>
      <c r="L16">
        <f t="shared" si="0"/>
        <v>0.0014399331205110283</v>
      </c>
      <c r="Q16">
        <f t="shared" si="8"/>
        <v>0</v>
      </c>
      <c r="R16">
        <f t="shared" si="4"/>
        <v>0</v>
      </c>
      <c r="S16" t="e">
        <f t="shared" si="1"/>
        <v>#NUM!</v>
      </c>
    </row>
    <row r="17" spans="3:19" ht="12.75">
      <c r="C17">
        <f t="shared" si="5"/>
        <v>-2.373599999999998</v>
      </c>
      <c r="D17">
        <f t="shared" si="2"/>
        <v>4.546400000000002</v>
      </c>
      <c r="E17">
        <f t="shared" si="3"/>
        <v>0.0007090152155966858</v>
      </c>
      <c r="J17">
        <f t="shared" si="6"/>
        <v>-1.0855999999999997</v>
      </c>
      <c r="K17">
        <f t="shared" si="7"/>
        <v>6.984400000000001</v>
      </c>
      <c r="L17">
        <f t="shared" si="0"/>
        <v>0.001550219708677486</v>
      </c>
      <c r="Q17">
        <f t="shared" si="8"/>
        <v>0</v>
      </c>
      <c r="R17">
        <f t="shared" si="4"/>
        <v>0</v>
      </c>
      <c r="S17" t="e">
        <f t="shared" si="1"/>
        <v>#NUM!</v>
      </c>
    </row>
    <row r="18" spans="3:19" ht="12.75">
      <c r="C18">
        <f t="shared" si="5"/>
        <v>-2.360699999999998</v>
      </c>
      <c r="D18">
        <f t="shared" si="2"/>
        <v>4.559300000000002</v>
      </c>
      <c r="E18">
        <f t="shared" si="3"/>
        <v>0.0007630144633068217</v>
      </c>
      <c r="J18">
        <f t="shared" si="6"/>
        <v>-1.0796999999999997</v>
      </c>
      <c r="K18">
        <f t="shared" si="7"/>
        <v>6.9903</v>
      </c>
      <c r="L18">
        <f t="shared" si="0"/>
        <v>0.001668285860450491</v>
      </c>
      <c r="Q18">
        <f t="shared" si="8"/>
        <v>0</v>
      </c>
      <c r="R18">
        <f t="shared" si="4"/>
        <v>0</v>
      </c>
      <c r="S18" t="e">
        <f t="shared" si="1"/>
        <v>#NUM!</v>
      </c>
    </row>
    <row r="19" spans="3:19" ht="12.75">
      <c r="C19">
        <f t="shared" si="5"/>
        <v>-2.3477999999999977</v>
      </c>
      <c r="D19">
        <f t="shared" si="2"/>
        <v>4.572200000000002</v>
      </c>
      <c r="E19">
        <f t="shared" si="3"/>
        <v>0.0008207979582867319</v>
      </c>
      <c r="J19">
        <f t="shared" si="6"/>
        <v>-1.0737999999999996</v>
      </c>
      <c r="K19">
        <f t="shared" si="7"/>
        <v>6.996200000000001</v>
      </c>
      <c r="L19">
        <f t="shared" si="0"/>
        <v>0.0017946260443896154</v>
      </c>
      <c r="Q19">
        <f t="shared" si="8"/>
        <v>0</v>
      </c>
      <c r="R19">
        <f t="shared" si="4"/>
        <v>0</v>
      </c>
      <c r="S19" t="e">
        <f t="shared" si="1"/>
        <v>#NUM!</v>
      </c>
    </row>
    <row r="20" spans="3:19" ht="12.75">
      <c r="C20">
        <f t="shared" si="5"/>
        <v>-2.3348999999999975</v>
      </c>
      <c r="D20">
        <f t="shared" si="2"/>
        <v>4.585100000000002</v>
      </c>
      <c r="E20">
        <f t="shared" si="3"/>
        <v>0.0008826043160221095</v>
      </c>
      <c r="J20">
        <f t="shared" si="6"/>
        <v>-1.0678999999999996</v>
      </c>
      <c r="K20">
        <f t="shared" si="7"/>
        <v>7.0021</v>
      </c>
      <c r="L20">
        <f t="shared" si="0"/>
        <v>0.0019297619790991682</v>
      </c>
      <c r="Q20">
        <f t="shared" si="8"/>
        <v>0</v>
      </c>
      <c r="R20">
        <f t="shared" si="4"/>
        <v>0</v>
      </c>
      <c r="S20" t="e">
        <f t="shared" si="1"/>
        <v>#NUM!</v>
      </c>
    </row>
    <row r="21" spans="3:19" ht="12.75">
      <c r="C21">
        <f t="shared" si="5"/>
        <v>-2.3219999999999974</v>
      </c>
      <c r="D21">
        <f t="shared" si="2"/>
        <v>4.5980000000000025</v>
      </c>
      <c r="E21">
        <f t="shared" si="3"/>
        <v>0.0009486851629671024</v>
      </c>
      <c r="J21">
        <f t="shared" si="6"/>
        <v>-1.0619999999999996</v>
      </c>
      <c r="K21">
        <f t="shared" si="7"/>
        <v>7.008000000000001</v>
      </c>
      <c r="L21">
        <f t="shared" si="0"/>
        <v>0.002074243830894151</v>
      </c>
      <c r="Q21">
        <f t="shared" si="8"/>
        <v>0</v>
      </c>
      <c r="R21">
        <f t="shared" si="4"/>
        <v>0</v>
      </c>
      <c r="S21" t="e">
        <f t="shared" si="1"/>
        <v>#NUM!</v>
      </c>
    </row>
    <row r="22" spans="3:19" ht="12.75">
      <c r="C22">
        <f t="shared" si="5"/>
        <v>-2.3090999999999973</v>
      </c>
      <c r="D22">
        <f t="shared" si="2"/>
        <v>4.610900000000003</v>
      </c>
      <c r="E22">
        <f t="shared" si="3"/>
        <v>0.001019305698689436</v>
      </c>
      <c r="J22">
        <f t="shared" si="6"/>
        <v>-1.0560999999999996</v>
      </c>
      <c r="K22">
        <f t="shared" si="7"/>
        <v>7.0139000000000005</v>
      </c>
      <c r="L22">
        <f t="shared" si="0"/>
        <v>0.002228651442897218</v>
      </c>
      <c r="Q22">
        <f t="shared" si="8"/>
        <v>0</v>
      </c>
      <c r="R22">
        <f t="shared" si="4"/>
        <v>0</v>
      </c>
      <c r="S22" t="e">
        <f t="shared" si="1"/>
        <v>#NUM!</v>
      </c>
    </row>
    <row r="23" spans="3:19" ht="12.75">
      <c r="C23">
        <f t="shared" si="5"/>
        <v>-2.296199999999997</v>
      </c>
      <c r="D23">
        <f t="shared" si="2"/>
        <v>4.623800000000003</v>
      </c>
      <c r="E23">
        <f t="shared" si="3"/>
        <v>0.0010947452720744921</v>
      </c>
      <c r="J23">
        <f t="shared" si="6"/>
        <v>-1.0501999999999996</v>
      </c>
      <c r="K23">
        <f t="shared" si="7"/>
        <v>7.019800000000001</v>
      </c>
      <c r="L23">
        <f t="shared" si="0"/>
        <v>0.0023935955948747095</v>
      </c>
      <c r="Q23">
        <f t="shared" si="8"/>
        <v>0</v>
      </c>
      <c r="R23">
        <f t="shared" si="4"/>
        <v>0</v>
      </c>
      <c r="S23" t="e">
        <f t="shared" si="1"/>
        <v>#NUM!</v>
      </c>
    </row>
    <row r="24" spans="3:19" ht="12.75">
      <c r="C24">
        <f t="shared" si="5"/>
        <v>-2.283299999999997</v>
      </c>
      <c r="D24">
        <f t="shared" si="2"/>
        <v>4.636700000000003</v>
      </c>
      <c r="E24">
        <f t="shared" si="3"/>
        <v>0.0011752979712073234</v>
      </c>
      <c r="J24">
        <f t="shared" si="6"/>
        <v>-1.0442999999999996</v>
      </c>
      <c r="K24">
        <f t="shared" si="7"/>
        <v>7.0257000000000005</v>
      </c>
      <c r="L24">
        <f t="shared" si="0"/>
        <v>0.0025697192929786923</v>
      </c>
      <c r="Q24">
        <f t="shared" si="8"/>
        <v>0</v>
      </c>
      <c r="R24">
        <f t="shared" si="4"/>
        <v>0</v>
      </c>
      <c r="S24" t="e">
        <f t="shared" si="1"/>
        <v>#NUM!</v>
      </c>
    </row>
    <row r="25" spans="3:19" ht="12.75">
      <c r="C25">
        <f t="shared" si="5"/>
        <v>-2.270399999999997</v>
      </c>
      <c r="D25">
        <f t="shared" si="2"/>
        <v>4.649600000000003</v>
      </c>
      <c r="E25">
        <f t="shared" si="3"/>
        <v>0.001261273226483446</v>
      </c>
      <c r="J25">
        <f t="shared" si="6"/>
        <v>-1.0383999999999995</v>
      </c>
      <c r="K25">
        <f t="shared" si="7"/>
        <v>7.031600000000001</v>
      </c>
      <c r="L25">
        <f t="shared" si="0"/>
        <v>0.0027576990884129247</v>
      </c>
      <c r="Q25">
        <f t="shared" si="8"/>
        <v>0</v>
      </c>
      <c r="R25">
        <f t="shared" si="4"/>
        <v>0</v>
      </c>
      <c r="S25" t="e">
        <f t="shared" si="1"/>
        <v>#NUM!</v>
      </c>
    </row>
    <row r="26" spans="3:19" ht="12.75">
      <c r="C26">
        <f t="shared" si="5"/>
        <v>-2.2574999999999967</v>
      </c>
      <c r="D26">
        <f t="shared" si="2"/>
        <v>4.662500000000003</v>
      </c>
      <c r="E26">
        <f t="shared" si="3"/>
        <v>0.001352996426427559</v>
      </c>
      <c r="J26">
        <f t="shared" si="6"/>
        <v>-1.0324999999999995</v>
      </c>
      <c r="K26">
        <f t="shared" si="7"/>
        <v>7.0375000000000005</v>
      </c>
      <c r="L26">
        <f t="shared" si="0"/>
        <v>0.0029582464238839482</v>
      </c>
      <c r="Q26">
        <f t="shared" si="8"/>
        <v>0</v>
      </c>
      <c r="R26">
        <f t="shared" si="4"/>
        <v>0</v>
      </c>
      <c r="S26" t="e">
        <f t="shared" si="1"/>
        <v>#NUM!</v>
      </c>
    </row>
    <row r="27" spans="3:19" ht="12.75">
      <c r="C27">
        <f t="shared" si="5"/>
        <v>-2.2445999999999966</v>
      </c>
      <c r="D27">
        <f t="shared" si="2"/>
        <v>4.675400000000003</v>
      </c>
      <c r="E27">
        <f t="shared" si="3"/>
        <v>0.0014508095456240264</v>
      </c>
      <c r="J27">
        <f t="shared" si="6"/>
        <v>-1.0265999999999995</v>
      </c>
      <c r="K27">
        <f t="shared" si="7"/>
        <v>7.043400000000001</v>
      </c>
      <c r="L27">
        <f t="shared" si="0"/>
        <v>0.0031721090065338466</v>
      </c>
      <c r="Q27">
        <f t="shared" si="8"/>
        <v>0</v>
      </c>
      <c r="R27">
        <f t="shared" si="4"/>
        <v>0</v>
      </c>
      <c r="S27" t="e">
        <f t="shared" si="1"/>
        <v>#NUM!</v>
      </c>
    </row>
    <row r="28" spans="3:19" ht="12.75">
      <c r="C28">
        <f t="shared" si="5"/>
        <v>-2.2316999999999965</v>
      </c>
      <c r="D28">
        <f t="shared" si="2"/>
        <v>4.6883000000000035</v>
      </c>
      <c r="E28">
        <f t="shared" si="3"/>
        <v>0.0015550717840841193</v>
      </c>
      <c r="J28">
        <f t="shared" si="6"/>
        <v>-1.0206999999999995</v>
      </c>
      <c r="K28">
        <f t="shared" si="7"/>
        <v>7.049300000000001</v>
      </c>
      <c r="L28">
        <f t="shared" si="0"/>
        <v>0.003400072205878789</v>
      </c>
      <c r="Q28">
        <f t="shared" si="8"/>
        <v>0</v>
      </c>
      <c r="R28">
        <f t="shared" si="4"/>
        <v>0</v>
      </c>
      <c r="S28" t="e">
        <f t="shared" si="1"/>
        <v>#NUM!</v>
      </c>
    </row>
    <row r="29" spans="3:19" ht="12.75">
      <c r="C29">
        <f t="shared" si="5"/>
        <v>-2.2187999999999963</v>
      </c>
      <c r="D29">
        <f t="shared" si="2"/>
        <v>4.701200000000004</v>
      </c>
      <c r="E29">
        <f t="shared" si="3"/>
        <v>0.0016661602172926458</v>
      </c>
      <c r="J29">
        <f t="shared" si="6"/>
        <v>-1.0147999999999995</v>
      </c>
      <c r="K29">
        <f t="shared" si="7"/>
        <v>7.055200000000001</v>
      </c>
      <c r="L29">
        <f t="shared" si="0"/>
        <v>0.0036429604750974278</v>
      </c>
      <c r="Q29">
        <f t="shared" si="8"/>
        <v>0</v>
      </c>
      <c r="R29">
        <f t="shared" si="4"/>
        <v>0</v>
      </c>
      <c r="S29" t="e">
        <f t="shared" si="1"/>
        <v>#NUM!</v>
      </c>
    </row>
    <row r="30" spans="3:19" ht="12.75">
      <c r="C30">
        <f t="shared" si="5"/>
        <v>-2.205899999999996</v>
      </c>
      <c r="D30">
        <f t="shared" si="2"/>
        <v>4.714100000000004</v>
      </c>
      <c r="E30">
        <f t="shared" si="3"/>
        <v>0.0017844704560907097</v>
      </c>
      <c r="J30">
        <f t="shared" si="6"/>
        <v>-1.0088999999999995</v>
      </c>
      <c r="K30">
        <f t="shared" si="7"/>
        <v>7.061100000000001</v>
      </c>
      <c r="L30">
        <f t="shared" si="0"/>
        <v>0.003901638793825391</v>
      </c>
      <c r="Q30">
        <f t="shared" si="8"/>
        <v>0</v>
      </c>
      <c r="R30">
        <f t="shared" si="4"/>
        <v>0</v>
      </c>
      <c r="S30" t="e">
        <f t="shared" si="1"/>
        <v>#NUM!</v>
      </c>
    </row>
    <row r="31" spans="3:19" ht="12.75">
      <c r="C31">
        <f t="shared" si="5"/>
        <v>-2.192999999999996</v>
      </c>
      <c r="D31">
        <f t="shared" si="2"/>
        <v>4.727000000000004</v>
      </c>
      <c r="E31">
        <f t="shared" si="3"/>
        <v>0.0019104173154620848</v>
      </c>
      <c r="J31">
        <f t="shared" si="6"/>
        <v>-1.0029999999999994</v>
      </c>
      <c r="K31">
        <f t="shared" si="7"/>
        <v>7.067000000000001</v>
      </c>
      <c r="L31">
        <f t="shared" si="0"/>
        <v>0.004177014130417038</v>
      </c>
      <c r="Q31">
        <f t="shared" si="8"/>
        <v>0</v>
      </c>
      <c r="R31">
        <f t="shared" si="4"/>
        <v>0</v>
      </c>
      <c r="S31" t="e">
        <f t="shared" si="1"/>
        <v>#NUM!</v>
      </c>
    </row>
    <row r="32" spans="3:19" ht="12.75">
      <c r="C32">
        <f t="shared" si="5"/>
        <v>-2.180099999999996</v>
      </c>
      <c r="D32">
        <f t="shared" si="2"/>
        <v>4.739900000000004</v>
      </c>
      <c r="E32">
        <f t="shared" si="3"/>
        <v>0.002044435491198091</v>
      </c>
      <c r="J32">
        <f t="shared" si="6"/>
        <v>-0.9970999999999994</v>
      </c>
      <c r="K32">
        <f t="shared" si="7"/>
        <v>7.072900000000001</v>
      </c>
      <c r="L32">
        <f t="shared" si="0"/>
        <v>0.004470036921433047</v>
      </c>
      <c r="Q32">
        <f t="shared" si="8"/>
        <v>0</v>
      </c>
      <c r="R32">
        <f t="shared" si="4"/>
        <v>0</v>
      </c>
      <c r="S32" t="e">
        <f t="shared" si="1"/>
        <v>#NUM!</v>
      </c>
    </row>
    <row r="33" spans="3:19" ht="12.75">
      <c r="C33">
        <f t="shared" si="5"/>
        <v>-2.167199999999996</v>
      </c>
      <c r="D33">
        <f t="shared" si="2"/>
        <v>4.752800000000004</v>
      </c>
      <c r="E33">
        <f t="shared" si="3"/>
        <v>0.002186980243320023</v>
      </c>
      <c r="J33">
        <f t="shared" si="6"/>
        <v>-0.9911999999999994</v>
      </c>
      <c r="K33">
        <f t="shared" si="7"/>
        <v>7.078800000000001</v>
      </c>
      <c r="L33">
        <f t="shared" si="0"/>
        <v>0.004781702565903025</v>
      </c>
      <c r="Q33">
        <f t="shared" si="8"/>
        <v>0</v>
      </c>
      <c r="R33">
        <f t="shared" si="4"/>
        <v>0</v>
      </c>
      <c r="S33" t="e">
        <f t="shared" si="1"/>
        <v>#NUM!</v>
      </c>
    </row>
    <row r="34" spans="3:19" ht="12.75">
      <c r="C34">
        <f t="shared" si="5"/>
        <v>-2.1542999999999957</v>
      </c>
      <c r="D34">
        <f t="shared" si="2"/>
        <v>4.765700000000004</v>
      </c>
      <c r="E34">
        <f t="shared" si="3"/>
        <v>0.0023385280850392897</v>
      </c>
      <c r="J34">
        <f t="shared" si="6"/>
        <v>-0.9852999999999994</v>
      </c>
      <c r="K34">
        <f t="shared" si="7"/>
        <v>7.084700000000001</v>
      </c>
      <c r="L34">
        <f t="shared" si="0"/>
        <v>0.0051130529316959885</v>
      </c>
      <c r="Q34">
        <f t="shared" si="8"/>
        <v>0</v>
      </c>
      <c r="R34">
        <f t="shared" si="4"/>
        <v>0</v>
      </c>
      <c r="S34" t="e">
        <f t="shared" si="1"/>
        <v>#NUM!</v>
      </c>
    </row>
    <row r="35" spans="3:19" ht="12.75">
      <c r="C35">
        <f t="shared" si="5"/>
        <v>-2.1413999999999955</v>
      </c>
      <c r="D35">
        <f t="shared" si="2"/>
        <v>4.778600000000004</v>
      </c>
      <c r="E35">
        <f t="shared" si="3"/>
        <v>0.0024995774759335836</v>
      </c>
      <c r="J35">
        <f t="shared" si="6"/>
        <v>-0.9793999999999994</v>
      </c>
      <c r="K35">
        <f t="shared" si="7"/>
        <v>7.090600000000001</v>
      </c>
      <c r="L35">
        <f t="shared" si="0"/>
        <v>0.00546517787110893</v>
      </c>
      <c r="Q35">
        <f t="shared" si="8"/>
        <v>0</v>
      </c>
      <c r="R35">
        <f t="shared" si="4"/>
        <v>0</v>
      </c>
      <c r="S35" t="e">
        <f t="shared" si="1"/>
        <v>#NUM!</v>
      </c>
    </row>
    <row r="36" spans="3:19" ht="12.75">
      <c r="C36">
        <f t="shared" si="5"/>
        <v>-2.1284999999999954</v>
      </c>
      <c r="D36">
        <f t="shared" si="2"/>
        <v>4.7915000000000045</v>
      </c>
      <c r="E36">
        <f t="shared" si="3"/>
        <v>0.002670649517912745</v>
      </c>
      <c r="J36">
        <f t="shared" si="6"/>
        <v>-0.9734999999999994</v>
      </c>
      <c r="K36">
        <f t="shared" si="7"/>
        <v>7.096500000000001</v>
      </c>
      <c r="L36">
        <f t="shared" si="0"/>
        <v>0.005839216742554887</v>
      </c>
      <c r="Q36">
        <f t="shared" si="8"/>
        <v>0</v>
      </c>
      <c r="R36">
        <f t="shared" si="4"/>
        <v>0</v>
      </c>
      <c r="S36" t="e">
        <f t="shared" si="1"/>
        <v>#NUM!</v>
      </c>
    </row>
    <row r="37" spans="3:19" ht="12.75">
      <c r="C37">
        <f t="shared" si="5"/>
        <v>-2.1155999999999953</v>
      </c>
      <c r="D37">
        <f t="shared" si="2"/>
        <v>4.804400000000005</v>
      </c>
      <c r="E37">
        <f t="shared" si="3"/>
        <v>0.0028522886524408133</v>
      </c>
      <c r="J37">
        <f t="shared" si="6"/>
        <v>-0.9675999999999993</v>
      </c>
      <c r="K37">
        <f t="shared" si="7"/>
        <v>7.102400000000001</v>
      </c>
      <c r="L37">
        <f t="shared" si="0"/>
        <v>0.006236359934997601</v>
      </c>
      <c r="Q37">
        <f t="shared" si="8"/>
        <v>0</v>
      </c>
      <c r="R37">
        <f t="shared" si="4"/>
        <v>0</v>
      </c>
      <c r="S37" t="e">
        <f t="shared" si="1"/>
        <v>#NUM!</v>
      </c>
    </row>
    <row r="38" spans="3:19" ht="12.75">
      <c r="C38">
        <f t="shared" si="5"/>
        <v>-2.102699999999995</v>
      </c>
      <c r="D38">
        <f t="shared" si="2"/>
        <v>4.817300000000005</v>
      </c>
      <c r="E38">
        <f t="shared" si="3"/>
        <v>0.0030450633573712005</v>
      </c>
      <c r="J38">
        <f t="shared" si="6"/>
        <v>-0.9616999999999993</v>
      </c>
      <c r="K38">
        <f t="shared" si="7"/>
        <v>7.108300000000001</v>
      </c>
      <c r="L38">
        <f t="shared" si="0"/>
        <v>0.0066578503915403035</v>
      </c>
      <c r="Q38">
        <f t="shared" si="8"/>
        <v>0</v>
      </c>
      <c r="R38">
        <f t="shared" si="4"/>
        <v>0</v>
      </c>
      <c r="S38" t="e">
        <f t="shared" si="1"/>
        <v>#NUM!</v>
      </c>
    </row>
    <row r="39" spans="3:19" ht="12.75">
      <c r="C39">
        <f t="shared" si="5"/>
        <v>-2.089799999999995</v>
      </c>
      <c r="D39">
        <f t="shared" si="2"/>
        <v>4.830200000000005</v>
      </c>
      <c r="E39">
        <f t="shared" si="3"/>
        <v>0.0032495668416403054</v>
      </c>
      <c r="J39">
        <f t="shared" si="6"/>
        <v>-0.9557999999999993</v>
      </c>
      <c r="K39">
        <f t="shared" si="7"/>
        <v>7.114200000000001</v>
      </c>
      <c r="L39">
        <f t="shared" si="0"/>
        <v>0.007104985128332062</v>
      </c>
      <c r="Q39">
        <f t="shared" si="8"/>
        <v>0</v>
      </c>
      <c r="R39">
        <f t="shared" si="4"/>
        <v>0</v>
      </c>
      <c r="S39" t="e">
        <f t="shared" si="1"/>
        <v>#NUM!</v>
      </c>
    </row>
    <row r="40" spans="3:19" ht="12.75">
      <c r="C40">
        <f t="shared" si="5"/>
        <v>-2.076899999999995</v>
      </c>
      <c r="D40">
        <f t="shared" si="2"/>
        <v>4.843100000000005</v>
      </c>
      <c r="E40">
        <f t="shared" si="3"/>
        <v>0.003466417735951314</v>
      </c>
      <c r="J40">
        <f t="shared" si="6"/>
        <v>-0.9498999999999993</v>
      </c>
      <c r="K40">
        <f t="shared" si="7"/>
        <v>7.120100000000001</v>
      </c>
      <c r="L40">
        <f t="shared" si="0"/>
        <v>0.00757911674470697</v>
      </c>
      <c r="Q40">
        <f t="shared" si="8"/>
        <v>0</v>
      </c>
      <c r="R40">
        <f t="shared" si="4"/>
        <v>0</v>
      </c>
      <c r="S40" t="e">
        <f t="shared" si="1"/>
        <v>#NUM!</v>
      </c>
    </row>
    <row r="41" spans="3:19" ht="12.75">
      <c r="C41">
        <f t="shared" si="5"/>
        <v>-2.0639999999999947</v>
      </c>
      <c r="D41">
        <f t="shared" si="2"/>
        <v>4.856000000000005</v>
      </c>
      <c r="E41">
        <f t="shared" si="3"/>
        <v>0.00369626077746497</v>
      </c>
      <c r="J41">
        <f t="shared" si="6"/>
        <v>-0.9439999999999993</v>
      </c>
      <c r="K41">
        <f t="shared" si="7"/>
        <v>7.126000000000001</v>
      </c>
      <c r="L41">
        <f t="shared" si="0"/>
        <v>0.008081654920219868</v>
      </c>
      <c r="Q41">
        <f t="shared" si="8"/>
        <v>0</v>
      </c>
      <c r="R41">
        <f t="shared" si="4"/>
        <v>0</v>
      </c>
      <c r="S41" t="e">
        <f t="shared" si="1"/>
        <v>#NUM!</v>
      </c>
    </row>
    <row r="42" spans="3:19" ht="12.75">
      <c r="C42">
        <f t="shared" si="5"/>
        <v>-2.0510999999999946</v>
      </c>
      <c r="D42">
        <f t="shared" si="2"/>
        <v>4.868900000000005</v>
      </c>
      <c r="E42">
        <f t="shared" si="3"/>
        <v>0.0039397674863978155</v>
      </c>
      <c r="J42">
        <f t="shared" si="6"/>
        <v>-0.9380999999999993</v>
      </c>
      <c r="K42">
        <f t="shared" si="7"/>
        <v>7.131900000000001</v>
      </c>
      <c r="L42">
        <f t="shared" si="0"/>
        <v>0.008614067893988277</v>
      </c>
      <c r="Q42">
        <f t="shared" si="8"/>
        <v>0</v>
      </c>
      <c r="R42">
        <f t="shared" si="4"/>
        <v>0</v>
      </c>
      <c r="S42" t="e">
        <f t="shared" si="1"/>
        <v>#NUM!</v>
      </c>
    </row>
    <row r="43" spans="3:19" ht="12.75">
      <c r="C43">
        <f t="shared" si="5"/>
        <v>-2.0381999999999945</v>
      </c>
      <c r="D43">
        <f t="shared" si="2"/>
        <v>4.8818000000000055</v>
      </c>
      <c r="E43">
        <f t="shared" si="3"/>
        <v>0.0041976368323112774</v>
      </c>
      <c r="J43">
        <f t="shared" si="6"/>
        <v>-0.9321999999999993</v>
      </c>
      <c r="K43">
        <f t="shared" si="7"/>
        <v>7.137800000000001</v>
      </c>
      <c r="L43">
        <f t="shared" si="0"/>
        <v>0.00917788392149398</v>
      </c>
      <c r="Q43">
        <f t="shared" si="8"/>
        <v>0</v>
      </c>
      <c r="R43">
        <f t="shared" si="4"/>
        <v>0</v>
      </c>
      <c r="S43" t="e">
        <f t="shared" si="1"/>
        <v>#NUM!</v>
      </c>
    </row>
    <row r="44" spans="3:19" ht="12.75">
      <c r="C44">
        <f t="shared" si="5"/>
        <v>-2.0252999999999943</v>
      </c>
      <c r="D44">
        <f t="shared" si="2"/>
        <v>4.894700000000006</v>
      </c>
      <c r="E44">
        <f t="shared" si="3"/>
        <v>0.004470595887757392</v>
      </c>
      <c r="J44">
        <f t="shared" si="6"/>
        <v>-0.9262999999999992</v>
      </c>
      <c r="K44">
        <f t="shared" si="7"/>
        <v>7.143700000000001</v>
      </c>
      <c r="L44">
        <f t="shared" si="0"/>
        <v>0.00977469270374055</v>
      </c>
      <c r="Q44">
        <f t="shared" si="8"/>
        <v>0</v>
      </c>
      <c r="R44">
        <f t="shared" si="4"/>
        <v>0</v>
      </c>
      <c r="S44" t="e">
        <f t="shared" si="1"/>
        <v>#NUM!</v>
      </c>
    </row>
    <row r="45" spans="3:19" ht="12.75">
      <c r="C45">
        <f t="shared" si="5"/>
        <v>-2.012399999999994</v>
      </c>
      <c r="D45">
        <f t="shared" si="2"/>
        <v>4.907600000000006</v>
      </c>
      <c r="E45">
        <f t="shared" si="3"/>
        <v>0.0047594004668291895</v>
      </c>
      <c r="J45">
        <f t="shared" si="6"/>
        <v>-0.9203999999999992</v>
      </c>
      <c r="K45">
        <f t="shared" si="7"/>
        <v>7.149600000000001</v>
      </c>
      <c r="L45">
        <f t="shared" si="0"/>
        <v>0.010406146783405982</v>
      </c>
      <c r="Q45">
        <f t="shared" si="8"/>
        <v>0</v>
      </c>
      <c r="R45">
        <f t="shared" si="4"/>
        <v>0</v>
      </c>
      <c r="S45" t="e">
        <f t="shared" si="1"/>
        <v>#NUM!</v>
      </c>
    </row>
    <row r="46" spans="3:19" ht="12.75">
      <c r="C46">
        <f t="shared" si="5"/>
        <v>-1.9994999999999943</v>
      </c>
      <c r="D46">
        <f t="shared" si="2"/>
        <v>4.920500000000006</v>
      </c>
      <c r="E46">
        <f t="shared" si="3"/>
        <v>0.005064835746046529</v>
      </c>
      <c r="J46">
        <f t="shared" si="6"/>
        <v>-0.9144999999999992</v>
      </c>
      <c r="K46">
        <f t="shared" si="7"/>
        <v>7.155500000000001</v>
      </c>
      <c r="L46">
        <f t="shared" si="0"/>
        <v>0.011073962902372692</v>
      </c>
      <c r="Q46">
        <f t="shared" si="8"/>
        <v>0</v>
      </c>
      <c r="R46">
        <f t="shared" si="4"/>
        <v>0</v>
      </c>
      <c r="S46" t="e">
        <f t="shared" si="1"/>
        <v>#NUM!</v>
      </c>
    </row>
    <row r="47" spans="1:19" ht="12.75">
      <c r="A47">
        <v>6.92</v>
      </c>
      <c r="B47">
        <f>SUM(B2:B46)</f>
        <v>0</v>
      </c>
      <c r="C47">
        <f t="shared" si="5"/>
        <v>-1.9865999999999944</v>
      </c>
      <c r="D47">
        <f t="shared" si="2"/>
        <v>4.933400000000006</v>
      </c>
      <c r="E47">
        <f t="shared" si="3"/>
        <v>0.005387716864891519</v>
      </c>
      <c r="H47">
        <v>8.07</v>
      </c>
      <c r="I47">
        <f>SUM(I2:I45)</f>
        <v>0</v>
      </c>
      <c r="J47">
        <f t="shared" si="6"/>
        <v>-0.9085999999999992</v>
      </c>
      <c r="K47">
        <f t="shared" si="7"/>
        <v>7.161400000000001</v>
      </c>
      <c r="L47">
        <f t="shared" si="0"/>
        <v>0.011779923314762592</v>
      </c>
      <c r="O47">
        <v>0</v>
      </c>
      <c r="P47">
        <f>SUM(P2:P45)</f>
        <v>0</v>
      </c>
      <c r="Q47">
        <f t="shared" si="8"/>
        <v>0</v>
      </c>
      <c r="R47">
        <f t="shared" si="4"/>
        <v>0</v>
      </c>
      <c r="S47" t="e">
        <f t="shared" si="1"/>
        <v>#NUM!</v>
      </c>
    </row>
    <row r="48" spans="3:19" ht="12.75">
      <c r="C48">
        <f t="shared" si="5"/>
        <v>-1.9736999999999945</v>
      </c>
      <c r="D48">
        <f t="shared" si="2"/>
        <v>4.946300000000005</v>
      </c>
      <c r="E48">
        <f t="shared" si="3"/>
        <v>0.005728889503192453</v>
      </c>
      <c r="J48">
        <f t="shared" si="6"/>
        <v>-0.9026999999999992</v>
      </c>
      <c r="K48">
        <f t="shared" si="7"/>
        <v>7.167300000000001</v>
      </c>
      <c r="L48">
        <f t="shared" si="0"/>
        <v>0.01252587704935276</v>
      </c>
      <c r="Q48">
        <f t="shared" si="8"/>
        <v>0</v>
      </c>
      <c r="R48">
        <f t="shared" si="4"/>
        <v>0</v>
      </c>
      <c r="S48" t="e">
        <f t="shared" si="1"/>
        <v>#NUM!</v>
      </c>
    </row>
    <row r="49" spans="2:19" ht="12.75">
      <c r="B49">
        <v>0.645</v>
      </c>
      <c r="C49">
        <f t="shared" si="5"/>
        <v>-1.9607999999999945</v>
      </c>
      <c r="D49">
        <f t="shared" si="2"/>
        <v>4.959200000000005</v>
      </c>
      <c r="E49">
        <f t="shared" si="3"/>
        <v>0.006089230432441679</v>
      </c>
      <c r="I49">
        <v>0.295</v>
      </c>
      <c r="J49">
        <f t="shared" si="6"/>
        <v>-0.8967999999999992</v>
      </c>
      <c r="K49">
        <f t="shared" si="7"/>
        <v>7.173200000000001</v>
      </c>
      <c r="L49">
        <f t="shared" si="0"/>
        <v>0.013313741114999368</v>
      </c>
      <c r="P49">
        <v>0</v>
      </c>
      <c r="Q49">
        <f t="shared" si="8"/>
        <v>0</v>
      </c>
      <c r="R49">
        <f t="shared" si="4"/>
        <v>0</v>
      </c>
      <c r="S49" t="e">
        <f t="shared" si="1"/>
        <v>#NUM!</v>
      </c>
    </row>
    <row r="50" spans="3:19" ht="12.75">
      <c r="C50">
        <f t="shared" si="5"/>
        <v>-1.9478999999999946</v>
      </c>
      <c r="D50">
        <f t="shared" si="2"/>
        <v>4.9721000000000055</v>
      </c>
      <c r="E50">
        <f t="shared" si="3"/>
        <v>0.006469648038021812</v>
      </c>
      <c r="J50">
        <f t="shared" si="6"/>
        <v>-0.8908999999999991</v>
      </c>
      <c r="K50">
        <f t="shared" si="7"/>
        <v>7.179100000000001</v>
      </c>
      <c r="L50">
        <f t="shared" si="0"/>
        <v>0.014145501642454233</v>
      </c>
      <c r="Q50">
        <f t="shared" si="8"/>
        <v>0</v>
      </c>
      <c r="R50">
        <f t="shared" si="4"/>
        <v>0</v>
      </c>
      <c r="S50" t="e">
        <f t="shared" si="1"/>
        <v>#NUM!</v>
      </c>
    </row>
    <row r="51" spans="3:19" ht="12.75">
      <c r="C51">
        <f t="shared" si="5"/>
        <v>-1.9349999999999947</v>
      </c>
      <c r="D51">
        <f t="shared" si="2"/>
        <v>4.985000000000005</v>
      </c>
      <c r="E51">
        <f t="shared" si="3"/>
        <v>0.006871082809206382</v>
      </c>
      <c r="J51">
        <f t="shared" si="6"/>
        <v>-0.8849999999999991</v>
      </c>
      <c r="K51">
        <f t="shared" si="7"/>
        <v>7.185000000000001</v>
      </c>
      <c r="L51">
        <f t="shared" si="0"/>
        <v>0.015023214955722192</v>
      </c>
      <c r="Q51">
        <f t="shared" si="8"/>
        <v>0</v>
      </c>
      <c r="R51">
        <f t="shared" si="4"/>
        <v>0</v>
      </c>
      <c r="S51" t="e">
        <f t="shared" si="1"/>
        <v>#NUM!</v>
      </c>
    </row>
    <row r="52" spans="3:19" ht="12.75">
      <c r="C52">
        <f t="shared" si="5"/>
        <v>-1.9220999999999948</v>
      </c>
      <c r="D52">
        <f t="shared" si="2"/>
        <v>4.997900000000005</v>
      </c>
      <c r="E52">
        <f t="shared" si="3"/>
        <v>0.007294507793696265</v>
      </c>
      <c r="J52">
        <f t="shared" si="6"/>
        <v>-0.8790999999999991</v>
      </c>
      <c r="K52">
        <f t="shared" si="7"/>
        <v>7.190900000000001</v>
      </c>
      <c r="L52">
        <f t="shared" si="0"/>
        <v>0.015949008565878022</v>
      </c>
      <c r="Q52">
        <f t="shared" si="8"/>
        <v>0</v>
      </c>
      <c r="R52">
        <f t="shared" si="4"/>
        <v>0</v>
      </c>
      <c r="S52" t="e">
        <f t="shared" si="1"/>
        <v>#NUM!</v>
      </c>
    </row>
    <row r="53" spans="3:19" ht="12.75">
      <c r="C53">
        <f t="shared" si="5"/>
        <v>-1.909199999999995</v>
      </c>
      <c r="D53">
        <f t="shared" si="2"/>
        <v>5.010800000000005</v>
      </c>
      <c r="E53">
        <f t="shared" si="3"/>
        <v>0.007740929013352705</v>
      </c>
      <c r="J53">
        <f t="shared" si="6"/>
        <v>-0.8731999999999991</v>
      </c>
      <c r="K53">
        <f t="shared" si="7"/>
        <v>7.196800000000001</v>
      </c>
      <c r="L53">
        <f t="shared" si="0"/>
        <v>0.016925082080042102</v>
      </c>
      <c r="Q53">
        <f t="shared" si="8"/>
        <v>0</v>
      </c>
      <c r="R53">
        <f t="shared" si="4"/>
        <v>0</v>
      </c>
      <c r="S53" t="e">
        <f t="shared" si="1"/>
        <v>#NUM!</v>
      </c>
    </row>
    <row r="54" spans="3:19" ht="12.75">
      <c r="C54">
        <f t="shared" si="5"/>
        <v>-1.896299999999995</v>
      </c>
      <c r="D54">
        <f t="shared" si="2"/>
        <v>5.023700000000005</v>
      </c>
      <c r="E54">
        <f t="shared" si="3"/>
        <v>0.008211385837691692</v>
      </c>
      <c r="J54">
        <f t="shared" si="6"/>
        <v>-0.8672999999999991</v>
      </c>
      <c r="K54">
        <f t="shared" si="7"/>
        <v>7.202700000000001</v>
      </c>
      <c r="L54">
        <f t="shared" si="0"/>
        <v>0.017953708018003615</v>
      </c>
      <c r="Q54">
        <f t="shared" si="8"/>
        <v>0</v>
      </c>
      <c r="R54">
        <f t="shared" si="4"/>
        <v>0</v>
      </c>
      <c r="S54" t="e">
        <f t="shared" si="1"/>
        <v>#NUM!</v>
      </c>
    </row>
    <row r="55" spans="3:19" ht="12.75">
      <c r="C55">
        <f t="shared" si="5"/>
        <v>-1.883399999999995</v>
      </c>
      <c r="D55">
        <f t="shared" si="2"/>
        <v>5.036600000000005</v>
      </c>
      <c r="E55">
        <f t="shared" si="3"/>
        <v>0.008706951311614097</v>
      </c>
      <c r="J55">
        <f t="shared" si="6"/>
        <v>-0.861399999999999</v>
      </c>
      <c r="K55">
        <f t="shared" si="7"/>
        <v>7.2086000000000015</v>
      </c>
      <c r="L55">
        <f t="shared" si="0"/>
        <v>0.019037232528783095</v>
      </c>
      <c r="Q55">
        <f t="shared" si="8"/>
        <v>0</v>
      </c>
      <c r="R55">
        <f t="shared" si="4"/>
        <v>0</v>
      </c>
      <c r="S55" t="e">
        <f t="shared" si="1"/>
        <v>#NUM!</v>
      </c>
    </row>
    <row r="56" spans="3:19" ht="12.75">
      <c r="C56">
        <f t="shared" si="5"/>
        <v>-1.8704999999999952</v>
      </c>
      <c r="D56">
        <f t="shared" si="2"/>
        <v>5.0495000000000045</v>
      </c>
      <c r="E56">
        <f t="shared" si="3"/>
        <v>0.009228732433761218</v>
      </c>
      <c r="J56">
        <f t="shared" si="6"/>
        <v>-0.855499999999999</v>
      </c>
      <c r="K56">
        <f t="shared" si="7"/>
        <v>7.214500000000001</v>
      </c>
      <c r="L56">
        <f t="shared" si="0"/>
        <v>0.020178075999240357</v>
      </c>
      <c r="Q56">
        <f t="shared" si="8"/>
        <v>0</v>
      </c>
      <c r="R56">
        <f t="shared" si="4"/>
        <v>0</v>
      </c>
      <c r="S56" t="e">
        <f t="shared" si="1"/>
        <v>#NUM!</v>
      </c>
    </row>
    <row r="57" spans="3:19" ht="12.75">
      <c r="C57">
        <f t="shared" si="5"/>
        <v>-1.8575999999999953</v>
      </c>
      <c r="D57">
        <f t="shared" si="2"/>
        <v>5.062400000000005</v>
      </c>
      <c r="E57">
        <f t="shared" si="3"/>
        <v>0.009777870381807848</v>
      </c>
      <c r="J57">
        <f t="shared" si="6"/>
        <v>-0.849599999999999</v>
      </c>
      <c r="K57">
        <f t="shared" si="7"/>
        <v>7.2204000000000015</v>
      </c>
      <c r="L57">
        <f t="shared" si="0"/>
        <v>0.02137873354666435</v>
      </c>
      <c r="Q57">
        <f t="shared" si="8"/>
        <v>0</v>
      </c>
      <c r="R57">
        <f t="shared" si="4"/>
        <v>0</v>
      </c>
      <c r="S57" t="e">
        <f t="shared" si="1"/>
        <v>#NUM!</v>
      </c>
    </row>
    <row r="58" spans="3:19" ht="12.75">
      <c r="C58">
        <f t="shared" si="5"/>
        <v>-1.8446999999999953</v>
      </c>
      <c r="D58">
        <f t="shared" si="2"/>
        <v>5.075300000000005</v>
      </c>
      <c r="E58">
        <f t="shared" si="3"/>
        <v>0.010355540680934505</v>
      </c>
      <c r="J58">
        <f t="shared" si="6"/>
        <v>-0.843699999999999</v>
      </c>
      <c r="K58">
        <f t="shared" si="7"/>
        <v>7.226300000000001</v>
      </c>
      <c r="L58">
        <f t="shared" si="0"/>
        <v>0.022641775387127725</v>
      </c>
      <c r="Q58">
        <f t="shared" si="8"/>
        <v>0</v>
      </c>
      <c r="R58">
        <f t="shared" si="4"/>
        <v>0</v>
      </c>
      <c r="S58" t="e">
        <f t="shared" si="1"/>
        <v>#NUM!</v>
      </c>
    </row>
    <row r="59" spans="3:19" ht="12.75">
      <c r="C59">
        <f t="shared" si="5"/>
        <v>-1.8317999999999954</v>
      </c>
      <c r="D59">
        <f t="shared" si="2"/>
        <v>5.088200000000004</v>
      </c>
      <c r="E59">
        <f t="shared" si="3"/>
        <v>0.010962953311658282</v>
      </c>
      <c r="J59">
        <f t="shared" si="6"/>
        <v>-0.837799999999999</v>
      </c>
      <c r="K59">
        <f t="shared" si="7"/>
        <v>7.2322000000000015</v>
      </c>
      <c r="L59">
        <f t="shared" si="0"/>
        <v>0.02396984707125258</v>
      </c>
      <c r="Q59">
        <f t="shared" si="8"/>
        <v>0</v>
      </c>
      <c r="R59">
        <f t="shared" si="4"/>
        <v>0</v>
      </c>
      <c r="S59" t="e">
        <f t="shared" si="1"/>
        <v>#NUM!</v>
      </c>
    </row>
    <row r="60" spans="3:19" ht="12.75">
      <c r="C60">
        <f t="shared" si="5"/>
        <v>-1.8188999999999955</v>
      </c>
      <c r="D60">
        <f t="shared" si="2"/>
        <v>5.101100000000004</v>
      </c>
      <c r="E60">
        <f t="shared" si="3"/>
        <v>0.011601352753148381</v>
      </c>
      <c r="J60">
        <f t="shared" si="6"/>
        <v>-0.831899999999999</v>
      </c>
      <c r="K60">
        <f t="shared" si="7"/>
        <v>7.238100000000001</v>
      </c>
      <c r="L60">
        <f t="shared" si="0"/>
        <v>0.02536566957891739</v>
      </c>
      <c r="Q60">
        <f t="shared" si="8"/>
        <v>0</v>
      </c>
      <c r="R60">
        <f t="shared" si="4"/>
        <v>0</v>
      </c>
      <c r="S60" t="e">
        <f t="shared" si="1"/>
        <v>#NUM!</v>
      </c>
    </row>
    <row r="61" spans="3:19" ht="12.75">
      <c r="C61">
        <f t="shared" si="5"/>
        <v>-1.8059999999999956</v>
      </c>
      <c r="D61">
        <f t="shared" si="2"/>
        <v>5.114000000000004</v>
      </c>
      <c r="E61">
        <f t="shared" si="3"/>
        <v>0.012272017958108703</v>
      </c>
      <c r="J61">
        <f t="shared" si="6"/>
        <v>-0.825999999999999</v>
      </c>
      <c r="K61">
        <f t="shared" si="7"/>
        <v>7.2440000000000015</v>
      </c>
      <c r="L61">
        <f t="shared" si="0"/>
        <v>0.026832039264339105</v>
      </c>
      <c r="Q61">
        <f t="shared" si="8"/>
        <v>0</v>
      </c>
      <c r="R61">
        <f t="shared" si="4"/>
        <v>0</v>
      </c>
      <c r="S61" t="e">
        <f t="shared" si="1"/>
        <v>#NUM!</v>
      </c>
    </row>
    <row r="62" spans="3:19" ht="12.75">
      <c r="C62">
        <f t="shared" si="5"/>
        <v>-1.7930999999999957</v>
      </c>
      <c r="D62">
        <f t="shared" si="2"/>
        <v>5.1269000000000045</v>
      </c>
      <c r="E62">
        <f t="shared" si="3"/>
        <v>0.012976262255276254</v>
      </c>
      <c r="J62">
        <f t="shared" si="6"/>
        <v>-0.8200999999999989</v>
      </c>
      <c r="K62">
        <f t="shared" si="7"/>
        <v>7.249900000000001</v>
      </c>
      <c r="L62">
        <f t="shared" si="0"/>
        <v>0.028371827642891898</v>
      </c>
      <c r="Q62">
        <f t="shared" si="8"/>
        <v>0</v>
      </c>
      <c r="R62">
        <f t="shared" si="4"/>
        <v>0</v>
      </c>
      <c r="S62" t="e">
        <f t="shared" si="1"/>
        <v>#NUM!</v>
      </c>
    </row>
    <row r="63" spans="3:19" ht="12.75">
      <c r="C63">
        <f t="shared" si="5"/>
        <v>-1.7801999999999958</v>
      </c>
      <c r="D63">
        <f t="shared" si="2"/>
        <v>5.139800000000005</v>
      </c>
      <c r="E63">
        <f t="shared" si="3"/>
        <v>0.013715433175561838</v>
      </c>
      <c r="J63">
        <f t="shared" si="6"/>
        <v>-0.8141999999999989</v>
      </c>
      <c r="K63">
        <f t="shared" si="7"/>
        <v>7.255800000000002</v>
      </c>
      <c r="L63">
        <f t="shared" si="0"/>
        <v>0.029987981010973937</v>
      </c>
      <c r="Q63">
        <f t="shared" si="8"/>
        <v>0</v>
      </c>
      <c r="R63">
        <f t="shared" si="4"/>
        <v>0</v>
      </c>
      <c r="S63" t="e">
        <f t="shared" si="1"/>
        <v>#NUM!</v>
      </c>
    </row>
    <row r="64" spans="3:19" ht="12.75">
      <c r="C64">
        <f t="shared" si="5"/>
        <v>-1.7672999999999959</v>
      </c>
      <c r="D64">
        <f t="shared" si="2"/>
        <v>5.152700000000004</v>
      </c>
      <c r="E64">
        <f t="shared" si="3"/>
        <v>0.014490912197848762</v>
      </c>
      <c r="J64">
        <f t="shared" si="6"/>
        <v>-0.8082999999999989</v>
      </c>
      <c r="K64">
        <f t="shared" si="7"/>
        <v>7.261700000000001</v>
      </c>
      <c r="L64">
        <f t="shared" si="0"/>
        <v>0.03168351989021146</v>
      </c>
      <c r="Q64">
        <f t="shared" si="8"/>
        <v>0</v>
      </c>
      <c r="R64">
        <f t="shared" si="4"/>
        <v>0</v>
      </c>
      <c r="S64" t="e">
        <f t="shared" si="1"/>
        <v>#NUM!</v>
      </c>
    </row>
    <row r="65" spans="3:19" ht="12.75">
      <c r="C65">
        <f t="shared" si="5"/>
        <v>-1.754399999999996</v>
      </c>
      <c r="D65">
        <f t="shared" si="2"/>
        <v>5.165600000000004</v>
      </c>
      <c r="E65">
        <f t="shared" si="3"/>
        <v>0.01530411441046714</v>
      </c>
      <c r="J65">
        <f t="shared" si="6"/>
        <v>-0.8023999999999989</v>
      </c>
      <c r="K65">
        <f t="shared" si="7"/>
        <v>7.267600000000002</v>
      </c>
      <c r="L65">
        <f t="shared" si="0"/>
        <v>0.03346153828729231</v>
      </c>
      <c r="Q65">
        <f t="shared" si="8"/>
        <v>0</v>
      </c>
      <c r="R65">
        <f t="shared" si="4"/>
        <v>0</v>
      </c>
      <c r="S65" t="e">
        <f t="shared" si="1"/>
        <v>#NUM!</v>
      </c>
    </row>
    <row r="66" spans="3:19" ht="12.75">
      <c r="C66">
        <f t="shared" si="5"/>
        <v>-1.741499999999996</v>
      </c>
      <c r="D66">
        <f aca="true" t="shared" si="9" ref="D66:D129">C66+$A$47</f>
        <v>5.178500000000004</v>
      </c>
      <c r="E66">
        <f aca="true" t="shared" si="10" ref="E66:E129">NORMDIST(C66,0,$B$49,FALSE)</f>
        <v>0.016156488084376388</v>
      </c>
      <c r="J66">
        <f t="shared" si="6"/>
        <v>-0.7964999999999989</v>
      </c>
      <c r="K66">
        <f t="shared" si="7"/>
        <v>7.273500000000001</v>
      </c>
      <c r="L66">
        <f aca="true" t="shared" si="11" ref="L66:L129">NORMDIST(J66,0,$I$49,FALSE)</f>
        <v>0.035325202760754904</v>
      </c>
      <c r="Q66">
        <f t="shared" si="8"/>
        <v>0</v>
      </c>
      <c r="R66">
        <f aca="true" t="shared" si="12" ref="R66:R129">Q66+$O$47</f>
        <v>0</v>
      </c>
      <c r="S66" t="e">
        <f aca="true" t="shared" si="13" ref="S66:S129">NORMDIST(Q66,0,$P$49,FALSE)</f>
        <v>#NUM!</v>
      </c>
    </row>
    <row r="67" spans="3:19" ht="12.75">
      <c r="C67">
        <f aca="true" t="shared" si="14" ref="C67:C130">C66+$G$1</f>
        <v>-1.7285999999999961</v>
      </c>
      <c r="D67">
        <f t="shared" si="9"/>
        <v>5.191400000000003</v>
      </c>
      <c r="E67">
        <f t="shared" si="10"/>
        <v>0.01704951415411745</v>
      </c>
      <c r="J67">
        <f aca="true" t="shared" si="15" ref="J67:J130">J66+$N$1</f>
        <v>-0.7905999999999989</v>
      </c>
      <c r="K67">
        <f aca="true" t="shared" si="16" ref="K67:K130">J67+$H$47</f>
        <v>7.279400000000002</v>
      </c>
      <c r="L67">
        <f t="shared" si="11"/>
        <v>0.03727775128612098</v>
      </c>
      <c r="Q67">
        <f aca="true" t="shared" si="17" ref="Q67:Q130">Q66+$U$1</f>
        <v>0</v>
      </c>
      <c r="R67">
        <f t="shared" si="12"/>
        <v>0</v>
      </c>
      <c r="S67" t="e">
        <f t="shared" si="13"/>
        <v>#NUM!</v>
      </c>
    </row>
    <row r="68" spans="3:19" ht="12.75">
      <c r="C68">
        <f t="shared" si="14"/>
        <v>-1.7156999999999962</v>
      </c>
      <c r="D68">
        <f t="shared" si="9"/>
        <v>5.2043000000000035</v>
      </c>
      <c r="E68">
        <f t="shared" si="10"/>
        <v>0.01798470560263992</v>
      </c>
      <c r="J68">
        <f t="shared" si="15"/>
        <v>-0.7846999999999988</v>
      </c>
      <c r="K68">
        <f t="shared" si="16"/>
        <v>7.285300000000001</v>
      </c>
      <c r="L68">
        <f t="shared" si="11"/>
        <v>0.03932249191085656</v>
      </c>
      <c r="Q68">
        <f t="shared" si="17"/>
        <v>0</v>
      </c>
      <c r="R68">
        <f t="shared" si="12"/>
        <v>0</v>
      </c>
      <c r="S68" t="e">
        <f t="shared" si="13"/>
        <v>#NUM!</v>
      </c>
    </row>
    <row r="69" spans="3:19" ht="12.75">
      <c r="C69">
        <f t="shared" si="14"/>
        <v>-1.7027999999999963</v>
      </c>
      <c r="D69">
        <f t="shared" si="9"/>
        <v>5.217200000000004</v>
      </c>
      <c r="E69">
        <f t="shared" si="10"/>
        <v>0.018963606746167698</v>
      </c>
      <c r="J69">
        <f t="shared" si="15"/>
        <v>-0.7787999999999988</v>
      </c>
      <c r="K69">
        <f t="shared" si="16"/>
        <v>7.291200000000002</v>
      </c>
      <c r="L69">
        <f t="shared" si="11"/>
        <v>0.041462801190773196</v>
      </c>
      <c r="Q69">
        <f t="shared" si="17"/>
        <v>0</v>
      </c>
      <c r="R69">
        <f t="shared" si="12"/>
        <v>0</v>
      </c>
      <c r="S69" t="e">
        <f t="shared" si="13"/>
        <v>#NUM!</v>
      </c>
    </row>
    <row r="70" spans="3:19" ht="12.75">
      <c r="C70">
        <f t="shared" si="14"/>
        <v>-1.6898999999999964</v>
      </c>
      <c r="D70">
        <f t="shared" si="9"/>
        <v>5.230100000000004</v>
      </c>
      <c r="E70">
        <f t="shared" si="10"/>
        <v>0.01998779241534186</v>
      </c>
      <c r="J70">
        <f t="shared" si="15"/>
        <v>-0.7728999999999988</v>
      </c>
      <c r="K70">
        <f t="shared" si="16"/>
        <v>7.297100000000001</v>
      </c>
      <c r="L70">
        <f t="shared" si="11"/>
        <v>0.04370212239964556</v>
      </c>
      <c r="Q70">
        <f t="shared" si="17"/>
        <v>0</v>
      </c>
      <c r="R70">
        <f t="shared" si="12"/>
        <v>0</v>
      </c>
      <c r="S70" t="e">
        <f t="shared" si="13"/>
        <v>#NUM!</v>
      </c>
    </row>
    <row r="71" spans="3:19" ht="12.75">
      <c r="C71">
        <f t="shared" si="14"/>
        <v>-1.6769999999999965</v>
      </c>
      <c r="D71">
        <f t="shared" si="9"/>
        <v>5.243000000000004</v>
      </c>
      <c r="E71">
        <f t="shared" si="10"/>
        <v>0.02105886702897026</v>
      </c>
      <c r="J71">
        <f t="shared" si="15"/>
        <v>-0.7669999999999988</v>
      </c>
      <c r="K71">
        <f t="shared" si="16"/>
        <v>7.303000000000002</v>
      </c>
      <c r="L71">
        <f t="shared" si="11"/>
        <v>0.046043963504019514</v>
      </c>
      <c r="Q71">
        <f t="shared" si="17"/>
        <v>0</v>
      </c>
      <c r="R71">
        <f t="shared" si="12"/>
        <v>0</v>
      </c>
      <c r="S71" t="e">
        <f t="shared" si="13"/>
        <v>#NUM!</v>
      </c>
    </row>
    <row r="72" spans="3:19" ht="12.75">
      <c r="C72">
        <f t="shared" si="14"/>
        <v>-1.6640999999999966</v>
      </c>
      <c r="D72">
        <f t="shared" si="9"/>
        <v>5.255900000000003</v>
      </c>
      <c r="E72">
        <f t="shared" si="10"/>
        <v>0.022178463556821543</v>
      </c>
      <c r="J72">
        <f t="shared" si="15"/>
        <v>-0.7610999999999988</v>
      </c>
      <c r="K72">
        <f t="shared" si="16"/>
        <v>7.308900000000001</v>
      </c>
      <c r="L72">
        <f t="shared" si="11"/>
        <v>0.04849189489542319</v>
      </c>
      <c r="Q72">
        <f t="shared" si="17"/>
        <v>0</v>
      </c>
      <c r="R72">
        <f t="shared" si="12"/>
        <v>0</v>
      </c>
      <c r="S72" t="e">
        <f t="shared" si="13"/>
        <v>#NUM!</v>
      </c>
    </row>
    <row r="73" spans="3:19" ht="12.75">
      <c r="C73">
        <f t="shared" si="14"/>
        <v>-1.6511999999999967</v>
      </c>
      <c r="D73">
        <f t="shared" si="9"/>
        <v>5.268800000000003</v>
      </c>
      <c r="E73">
        <f t="shared" si="10"/>
        <v>0.02334824236802737</v>
      </c>
      <c r="J73">
        <f t="shared" si="15"/>
        <v>-0.7551999999999988</v>
      </c>
      <c r="K73">
        <f t="shared" si="16"/>
        <v>7.314800000000002</v>
      </c>
      <c r="L73">
        <f t="shared" si="11"/>
        <v>0.05104954687246646</v>
      </c>
      <c r="Q73">
        <f t="shared" si="17"/>
        <v>0</v>
      </c>
      <c r="R73">
        <f t="shared" si="12"/>
        <v>0</v>
      </c>
      <c r="S73" t="e">
        <f t="shared" si="13"/>
        <v>#NUM!</v>
      </c>
    </row>
    <row r="74" spans="3:19" ht="12.75">
      <c r="C74">
        <f t="shared" si="14"/>
        <v>-1.6382999999999968</v>
      </c>
      <c r="D74">
        <f t="shared" si="9"/>
        <v>5.281700000000003</v>
      </c>
      <c r="E74">
        <f t="shared" si="10"/>
        <v>0.024569889961800033</v>
      </c>
      <c r="J74">
        <f t="shared" si="15"/>
        <v>-0.7492999999999987</v>
      </c>
      <c r="K74">
        <f t="shared" si="16"/>
        <v>7.320700000000001</v>
      </c>
      <c r="L74">
        <f t="shared" si="11"/>
        <v>0.05372060686563043</v>
      </c>
      <c r="Q74">
        <f t="shared" si="17"/>
        <v>0</v>
      </c>
      <c r="R74">
        <f t="shared" si="12"/>
        <v>0</v>
      </c>
      <c r="S74" t="e">
        <f t="shared" si="13"/>
        <v>#NUM!</v>
      </c>
    </row>
    <row r="75" spans="3:19" ht="12.75">
      <c r="C75">
        <f t="shared" si="14"/>
        <v>-1.6253999999999968</v>
      </c>
      <c r="D75">
        <f t="shared" si="9"/>
        <v>5.294600000000003</v>
      </c>
      <c r="E75">
        <f t="shared" si="10"/>
        <v>0.025845117577335302</v>
      </c>
      <c r="J75">
        <f t="shared" si="15"/>
        <v>-0.7433999999999987</v>
      </c>
      <c r="K75">
        <f t="shared" si="16"/>
        <v>7.326600000000002</v>
      </c>
      <c r="L75">
        <f t="shared" si="11"/>
        <v>0.05650881639790248</v>
      </c>
      <c r="Q75">
        <f t="shared" si="17"/>
        <v>0</v>
      </c>
      <c r="R75">
        <f t="shared" si="12"/>
        <v>0</v>
      </c>
      <c r="S75" t="e">
        <f t="shared" si="13"/>
        <v>#NUM!</v>
      </c>
    </row>
    <row r="76" spans="3:19" ht="12.75">
      <c r="C76">
        <f t="shared" si="14"/>
        <v>-1.612499999999997</v>
      </c>
      <c r="D76">
        <f t="shared" si="9"/>
        <v>5.307500000000003</v>
      </c>
      <c r="E76">
        <f t="shared" si="10"/>
        <v>0.02717565967995154</v>
      </c>
      <c r="J76">
        <f t="shared" si="15"/>
        <v>-0.7374999999999987</v>
      </c>
      <c r="K76">
        <f t="shared" si="16"/>
        <v>7.332500000000001</v>
      </c>
      <c r="L76">
        <f t="shared" si="11"/>
        <v>0.059417967774809205</v>
      </c>
      <c r="Q76">
        <f t="shared" si="17"/>
        <v>0</v>
      </c>
      <c r="R76">
        <f t="shared" si="12"/>
        <v>0</v>
      </c>
      <c r="S76" t="e">
        <f t="shared" si="13"/>
        <v>#NUM!</v>
      </c>
    </row>
    <row r="77" spans="3:19" ht="12.75">
      <c r="C77">
        <f t="shared" si="14"/>
        <v>-1.599599999999997</v>
      </c>
      <c r="D77">
        <f t="shared" si="9"/>
        <v>5.320400000000003</v>
      </c>
      <c r="E77">
        <f t="shared" si="10"/>
        <v>0.028563272320716676</v>
      </c>
      <c r="J77">
        <f t="shared" si="15"/>
        <v>-0.7315999999999987</v>
      </c>
      <c r="K77">
        <f t="shared" si="16"/>
        <v>7.338400000000002</v>
      </c>
      <c r="L77">
        <f t="shared" si="11"/>
        <v>0.06245190049783811</v>
      </c>
      <c r="Q77">
        <f t="shared" si="17"/>
        <v>0</v>
      </c>
      <c r="R77">
        <f t="shared" si="12"/>
        <v>0</v>
      </c>
      <c r="S77" t="e">
        <f t="shared" si="13"/>
        <v>#NUM!</v>
      </c>
    </row>
    <row r="78" spans="3:19" ht="12.75">
      <c r="C78">
        <f t="shared" si="14"/>
        <v>-1.5866999999999971</v>
      </c>
      <c r="D78">
        <f t="shared" si="9"/>
        <v>5.333300000000003</v>
      </c>
      <c r="E78">
        <f t="shared" si="10"/>
        <v>0.03000973136703438</v>
      </c>
      <c r="J78">
        <f t="shared" si="15"/>
        <v>-0.7256999999999987</v>
      </c>
      <c r="K78">
        <f t="shared" si="16"/>
        <v>7.344300000000001</v>
      </c>
      <c r="L78">
        <f t="shared" si="11"/>
        <v>0.06561449739571919</v>
      </c>
      <c r="Q78">
        <f t="shared" si="17"/>
        <v>0</v>
      </c>
      <c r="R78">
        <f t="shared" si="12"/>
        <v>0</v>
      </c>
      <c r="S78" t="e">
        <f t="shared" si="13"/>
        <v>#NUM!</v>
      </c>
    </row>
    <row r="79" spans="3:19" ht="12.75">
      <c r="C79">
        <f t="shared" si="14"/>
        <v>-1.5737999999999972</v>
      </c>
      <c r="D79">
        <f t="shared" si="9"/>
        <v>5.346200000000003</v>
      </c>
      <c r="E79">
        <f t="shared" si="10"/>
        <v>0.03151683060190085</v>
      </c>
      <c r="J79">
        <f t="shared" si="15"/>
        <v>-0.7197999999999987</v>
      </c>
      <c r="K79">
        <f t="shared" si="16"/>
        <v>7.350200000000002</v>
      </c>
      <c r="L79">
        <f t="shared" si="11"/>
        <v>0.0689096804685629</v>
      </c>
      <c r="Q79">
        <f t="shared" si="17"/>
        <v>0</v>
      </c>
      <c r="R79">
        <f t="shared" si="12"/>
        <v>0</v>
      </c>
      <c r="S79" t="e">
        <f t="shared" si="13"/>
        <v>#NUM!</v>
      </c>
    </row>
    <row r="80" spans="3:19" ht="12.75">
      <c r="C80">
        <f t="shared" si="14"/>
        <v>-1.5608999999999973</v>
      </c>
      <c r="D80">
        <f t="shared" si="9"/>
        <v>5.359100000000002</v>
      </c>
      <c r="E80">
        <f t="shared" si="10"/>
        <v>0.033086379689803096</v>
      </c>
      <c r="J80">
        <f t="shared" si="15"/>
        <v>-0.7138999999999986</v>
      </c>
      <c r="K80">
        <f t="shared" si="16"/>
        <v>7.356100000000001</v>
      </c>
      <c r="L80">
        <f t="shared" si="11"/>
        <v>0.07234140644041698</v>
      </c>
      <c r="Q80">
        <f t="shared" si="17"/>
        <v>0</v>
      </c>
      <c r="R80">
        <f t="shared" si="12"/>
        <v>0</v>
      </c>
      <c r="S80" t="e">
        <f t="shared" si="13"/>
        <v>#NUM!</v>
      </c>
    </row>
    <row r="81" spans="3:19" ht="12.75">
      <c r="C81">
        <f t="shared" si="14"/>
        <v>-1.5479999999999974</v>
      </c>
      <c r="D81">
        <f t="shared" si="9"/>
        <v>5.3720000000000026</v>
      </c>
      <c r="E81">
        <f t="shared" si="10"/>
        <v>0.03472020200750872</v>
      </c>
      <c r="J81">
        <f t="shared" si="15"/>
        <v>-0.7079999999999986</v>
      </c>
      <c r="K81">
        <f t="shared" si="16"/>
        <v>7.362000000000002</v>
      </c>
      <c r="L81">
        <f t="shared" si="11"/>
        <v>0.07591366201641742</v>
      </c>
      <c r="Q81">
        <f t="shared" si="17"/>
        <v>0</v>
      </c>
      <c r="R81">
        <f t="shared" si="12"/>
        <v>0</v>
      </c>
      <c r="S81" t="e">
        <f t="shared" si="13"/>
        <v>#NUM!</v>
      </c>
    </row>
    <row r="82" spans="3:19" ht="12.75">
      <c r="C82">
        <f t="shared" si="14"/>
        <v>-1.5350999999999975</v>
      </c>
      <c r="D82">
        <f t="shared" si="9"/>
        <v>5.384900000000003</v>
      </c>
      <c r="E82">
        <f t="shared" si="10"/>
        <v>0.036420132338297044</v>
      </c>
      <c r="J82">
        <f t="shared" si="15"/>
        <v>-0.7020999999999986</v>
      </c>
      <c r="K82">
        <f t="shared" si="16"/>
        <v>7.3679000000000014</v>
      </c>
      <c r="L82">
        <f t="shared" si="11"/>
        <v>0.0796304588413614</v>
      </c>
      <c r="Q82">
        <f t="shared" si="17"/>
        <v>0</v>
      </c>
      <c r="R82">
        <f t="shared" si="12"/>
        <v>0</v>
      </c>
      <c r="S82" t="e">
        <f t="shared" si="13"/>
        <v>#NUM!</v>
      </c>
    </row>
    <row r="83" spans="3:19" ht="12.75">
      <c r="C83">
        <f t="shared" si="14"/>
        <v>-1.5221999999999976</v>
      </c>
      <c r="D83">
        <f t="shared" si="9"/>
        <v>5.397800000000002</v>
      </c>
      <c r="E83">
        <f t="shared" si="10"/>
        <v>0.03818801442850034</v>
      </c>
      <c r="J83">
        <f t="shared" si="15"/>
        <v>-0.6961999999999986</v>
      </c>
      <c r="K83">
        <f t="shared" si="16"/>
        <v>7.373800000000002</v>
      </c>
      <c r="L83">
        <f t="shared" si="11"/>
        <v>0.08349582815722972</v>
      </c>
      <c r="Q83">
        <f t="shared" si="17"/>
        <v>0</v>
      </c>
      <c r="R83">
        <f t="shared" si="12"/>
        <v>0</v>
      </c>
      <c r="S83" t="e">
        <f t="shared" si="13"/>
        <v>#NUM!</v>
      </c>
    </row>
    <row r="84" spans="3:19" ht="12.75">
      <c r="C84">
        <f t="shared" si="14"/>
        <v>-1.5092999999999976</v>
      </c>
      <c r="D84">
        <f t="shared" si="9"/>
        <v>5.410700000000002</v>
      </c>
      <c r="E84">
        <f t="shared" si="10"/>
        <v>0.04002569840556265</v>
      </c>
      <c r="J84">
        <f t="shared" si="15"/>
        <v>-0.6902999999999986</v>
      </c>
      <c r="K84">
        <f t="shared" si="16"/>
        <v>7.3797000000000015</v>
      </c>
      <c r="L84">
        <f t="shared" si="11"/>
        <v>0.0875138151579253</v>
      </c>
      <c r="Q84">
        <f t="shared" si="17"/>
        <v>0</v>
      </c>
      <c r="R84">
        <f t="shared" si="12"/>
        <v>0</v>
      </c>
      <c r="S84" t="e">
        <f t="shared" si="13"/>
        <v>#NUM!</v>
      </c>
    </row>
    <row r="85" spans="3:19" ht="12.75">
      <c r="C85">
        <f t="shared" si="14"/>
        <v>-1.4963999999999977</v>
      </c>
      <c r="D85">
        <f t="shared" si="9"/>
        <v>5.423600000000002</v>
      </c>
      <c r="E85">
        <f t="shared" si="10"/>
        <v>0.04193503805718141</v>
      </c>
      <c r="J85">
        <f t="shared" si="15"/>
        <v>-0.6843999999999986</v>
      </c>
      <c r="K85">
        <f t="shared" si="16"/>
        <v>7.385600000000002</v>
      </c>
      <c r="L85">
        <f t="shared" si="11"/>
        <v>0.09168847304027822</v>
      </c>
      <c r="Q85">
        <f t="shared" si="17"/>
        <v>0</v>
      </c>
      <c r="R85">
        <f t="shared" si="12"/>
        <v>0</v>
      </c>
      <c r="S85" t="e">
        <f t="shared" si="13"/>
        <v>#NUM!</v>
      </c>
    </row>
    <row r="86" spans="3:19" ht="12.75">
      <c r="C86">
        <f t="shared" si="14"/>
        <v>-1.4834999999999978</v>
      </c>
      <c r="D86">
        <f t="shared" si="9"/>
        <v>5.436500000000002</v>
      </c>
      <c r="E86">
        <f t="shared" si="10"/>
        <v>0.04391788797147505</v>
      </c>
      <c r="J86">
        <f t="shared" si="15"/>
        <v>-0.6784999999999985</v>
      </c>
      <c r="K86">
        <f t="shared" si="16"/>
        <v>7.3915000000000015</v>
      </c>
      <c r="L86">
        <f t="shared" si="11"/>
        <v>0.09602385675119147</v>
      </c>
      <c r="Q86">
        <f t="shared" si="17"/>
        <v>0</v>
      </c>
      <c r="R86">
        <f t="shared" si="12"/>
        <v>0</v>
      </c>
      <c r="S86" t="e">
        <f t="shared" si="13"/>
        <v>#NUM!</v>
      </c>
    </row>
    <row r="87" spans="3:19" ht="12.75">
      <c r="C87">
        <f t="shared" si="14"/>
        <v>-1.470599999999998</v>
      </c>
      <c r="D87">
        <f t="shared" si="9"/>
        <v>5.4494000000000025</v>
      </c>
      <c r="E87">
        <f t="shared" si="10"/>
        <v>0.045976100538513955</v>
      </c>
      <c r="J87">
        <f t="shared" si="15"/>
        <v>-0.6725999999999985</v>
      </c>
      <c r="K87">
        <f t="shared" si="16"/>
        <v>7.397400000000002</v>
      </c>
      <c r="L87">
        <f t="shared" si="11"/>
        <v>0.10052401643166646</v>
      </c>
      <c r="Q87">
        <f t="shared" si="17"/>
        <v>0</v>
      </c>
      <c r="R87">
        <f t="shared" si="12"/>
        <v>0</v>
      </c>
      <c r="S87" t="e">
        <f t="shared" si="13"/>
        <v>#NUM!</v>
      </c>
    </row>
    <row r="88" spans="3:19" ht="12.75">
      <c r="C88">
        <f t="shared" si="14"/>
        <v>-1.457699999999998</v>
      </c>
      <c r="D88">
        <f t="shared" si="9"/>
        <v>5.462300000000002</v>
      </c>
      <c r="E88">
        <f t="shared" si="10"/>
        <v>0.04811152281396663</v>
      </c>
      <c r="J88">
        <f t="shared" si="15"/>
        <v>-0.6666999999999985</v>
      </c>
      <c r="K88">
        <f t="shared" si="16"/>
        <v>7.4033000000000015</v>
      </c>
      <c r="L88">
        <f t="shared" si="11"/>
        <v>0.10519299055935119</v>
      </c>
      <c r="Q88">
        <f t="shared" si="17"/>
        <v>0</v>
      </c>
      <c r="R88">
        <f t="shared" si="12"/>
        <v>0</v>
      </c>
      <c r="S88" t="e">
        <f t="shared" si="13"/>
        <v>#NUM!</v>
      </c>
    </row>
    <row r="89" spans="3:19" ht="12.75">
      <c r="C89">
        <f t="shared" si="14"/>
        <v>-1.444799999999998</v>
      </c>
      <c r="D89">
        <f t="shared" si="9"/>
        <v>5.475200000000002</v>
      </c>
      <c r="E89">
        <f t="shared" si="10"/>
        <v>0.050325993246042894</v>
      </c>
      <c r="J89">
        <f t="shared" si="15"/>
        <v>-0.6607999999999985</v>
      </c>
      <c r="K89">
        <f t="shared" si="16"/>
        <v>7.409200000000002</v>
      </c>
      <c r="L89">
        <f t="shared" si="11"/>
        <v>0.110034798792196</v>
      </c>
      <c r="Q89">
        <f t="shared" si="17"/>
        <v>0</v>
      </c>
      <c r="R89">
        <f t="shared" si="12"/>
        <v>0</v>
      </c>
      <c r="S89" t="e">
        <f t="shared" si="13"/>
        <v>#NUM!</v>
      </c>
    </row>
    <row r="90" spans="3:19" ht="12.75">
      <c r="C90">
        <f t="shared" si="14"/>
        <v>-1.4318999999999982</v>
      </c>
      <c r="D90">
        <f t="shared" si="9"/>
        <v>5.488100000000002</v>
      </c>
      <c r="E90">
        <f t="shared" si="10"/>
        <v>0.05262133826736341</v>
      </c>
      <c r="J90">
        <f t="shared" si="15"/>
        <v>-0.6548999999999985</v>
      </c>
      <c r="K90">
        <f t="shared" si="16"/>
        <v>7.415100000000002</v>
      </c>
      <c r="L90">
        <f t="shared" si="11"/>
        <v>0.11505343451677819</v>
      </c>
      <c r="Q90">
        <f t="shared" si="17"/>
        <v>0</v>
      </c>
      <c r="R90">
        <f t="shared" si="12"/>
        <v>0</v>
      </c>
      <c r="S90" t="e">
        <f t="shared" si="13"/>
        <v>#NUM!</v>
      </c>
    </row>
    <row r="91" spans="3:19" ht="12.75">
      <c r="C91">
        <f t="shared" si="14"/>
        <v>-1.4189999999999983</v>
      </c>
      <c r="D91">
        <f t="shared" si="9"/>
        <v>5.501000000000001</v>
      </c>
      <c r="E91">
        <f t="shared" si="10"/>
        <v>0.054999368753847505</v>
      </c>
      <c r="J91">
        <f t="shared" si="15"/>
        <v>-0.6489999999999985</v>
      </c>
      <c r="K91">
        <f t="shared" si="16"/>
        <v>7.421000000000002</v>
      </c>
      <c r="L91">
        <f t="shared" si="11"/>
        <v>0.12025285710587061</v>
      </c>
      <c r="Q91">
        <f t="shared" si="17"/>
        <v>0</v>
      </c>
      <c r="R91">
        <f t="shared" si="12"/>
        <v>0</v>
      </c>
      <c r="S91" t="e">
        <f t="shared" si="13"/>
        <v>#NUM!</v>
      </c>
    </row>
    <row r="92" spans="3:19" ht="12.75">
      <c r="C92">
        <f t="shared" si="14"/>
        <v>-1.4060999999999984</v>
      </c>
      <c r="D92">
        <f t="shared" si="9"/>
        <v>5.513900000000001</v>
      </c>
      <c r="E92">
        <f t="shared" si="10"/>
        <v>0.057461876353188675</v>
      </c>
      <c r="J92">
        <f t="shared" si="15"/>
        <v>-0.6430999999999985</v>
      </c>
      <c r="K92">
        <f t="shared" si="16"/>
        <v>7.426900000000002</v>
      </c>
      <c r="L92">
        <f t="shared" si="11"/>
        <v>0.12563698389087083</v>
      </c>
      <c r="Q92">
        <f t="shared" si="17"/>
        <v>0</v>
      </c>
      <c r="R92">
        <f t="shared" si="12"/>
        <v>0</v>
      </c>
      <c r="S92" t="e">
        <f t="shared" si="13"/>
        <v>#NUM!</v>
      </c>
    </row>
    <row r="93" spans="3:19" ht="12.75">
      <c r="C93">
        <f t="shared" si="14"/>
        <v>-1.3931999999999984</v>
      </c>
      <c r="D93">
        <f t="shared" si="9"/>
        <v>5.5268000000000015</v>
      </c>
      <c r="E93">
        <f t="shared" si="10"/>
        <v>0.06001062968597803</v>
      </c>
      <c r="J93">
        <f t="shared" si="15"/>
        <v>-0.6371999999999984</v>
      </c>
      <c r="K93">
        <f t="shared" si="16"/>
        <v>7.432800000000002</v>
      </c>
      <c r="L93">
        <f t="shared" si="11"/>
        <v>0.1312096818557832</v>
      </c>
      <c r="Q93">
        <f t="shared" si="17"/>
        <v>0</v>
      </c>
      <c r="R93">
        <f t="shared" si="12"/>
        <v>0</v>
      </c>
      <c r="S93" t="e">
        <f t="shared" si="13"/>
        <v>#NUM!</v>
      </c>
    </row>
    <row r="94" spans="3:19" ht="12.75">
      <c r="C94">
        <f t="shared" si="14"/>
        <v>-1.3802999999999985</v>
      </c>
      <c r="D94">
        <f t="shared" si="9"/>
        <v>5.539700000000002</v>
      </c>
      <c r="E94">
        <f t="shared" si="10"/>
        <v>0.06264737042303954</v>
      </c>
      <c r="J94">
        <f t="shared" si="15"/>
        <v>-0.6312999999999984</v>
      </c>
      <c r="K94">
        <f t="shared" si="16"/>
        <v>7.438700000000002</v>
      </c>
      <c r="L94">
        <f t="shared" si="11"/>
        <v>0.1369747590605449</v>
      </c>
      <c r="Q94">
        <f t="shared" si="17"/>
        <v>0</v>
      </c>
      <c r="R94">
        <f t="shared" si="12"/>
        <v>0</v>
      </c>
      <c r="S94" t="e">
        <f t="shared" si="13"/>
        <v>#NUM!</v>
      </c>
    </row>
    <row r="95" spans="3:19" ht="12.75">
      <c r="C95">
        <f t="shared" si="14"/>
        <v>-1.3673999999999986</v>
      </c>
      <c r="D95">
        <f t="shared" si="9"/>
        <v>5.552600000000002</v>
      </c>
      <c r="E95">
        <f t="shared" si="10"/>
        <v>0.06537380924305505</v>
      </c>
      <c r="J95">
        <f t="shared" si="15"/>
        <v>-0.6253999999999984</v>
      </c>
      <c r="K95">
        <f t="shared" si="16"/>
        <v>7.444600000000002</v>
      </c>
      <c r="L95">
        <f t="shared" si="11"/>
        <v>0.14293595580261287</v>
      </c>
      <c r="Q95">
        <f t="shared" si="17"/>
        <v>0</v>
      </c>
      <c r="R95">
        <f t="shared" si="12"/>
        <v>0</v>
      </c>
      <c r="S95" t="e">
        <f t="shared" si="13"/>
        <v>#NUM!</v>
      </c>
    </row>
    <row r="96" spans="3:19" ht="12.75">
      <c r="C96">
        <f t="shared" si="14"/>
        <v>-1.3544999999999987</v>
      </c>
      <c r="D96">
        <f t="shared" si="9"/>
        <v>5.565500000000001</v>
      </c>
      <c r="E96">
        <f t="shared" si="10"/>
        <v>0.06819162167508121</v>
      </c>
      <c r="J96">
        <f t="shared" si="15"/>
        <v>-0.6194999999999984</v>
      </c>
      <c r="K96">
        <f t="shared" si="16"/>
        <v>7.450500000000002</v>
      </c>
      <c r="L96">
        <f t="shared" si="11"/>
        <v>0.14909693552687356</v>
      </c>
      <c r="Q96">
        <f t="shared" si="17"/>
        <v>0</v>
      </c>
      <c r="R96">
        <f t="shared" si="12"/>
        <v>0</v>
      </c>
      <c r="S96" t="e">
        <f t="shared" si="13"/>
        <v>#NUM!</v>
      </c>
    </row>
    <row r="97" spans="3:19" ht="12.75">
      <c r="C97">
        <f t="shared" si="14"/>
        <v>-1.3415999999999988</v>
      </c>
      <c r="D97">
        <f t="shared" si="9"/>
        <v>5.578400000000001</v>
      </c>
      <c r="E97">
        <f t="shared" si="10"/>
        <v>0.07110244383109315</v>
      </c>
      <c r="J97">
        <f t="shared" si="15"/>
        <v>-0.6135999999999984</v>
      </c>
      <c r="K97">
        <f t="shared" si="16"/>
        <v>7.456400000000002</v>
      </c>
      <c r="L97">
        <f t="shared" si="11"/>
        <v>0.15546127549510308</v>
      </c>
      <c r="Q97">
        <f t="shared" si="17"/>
        <v>0</v>
      </c>
      <c r="R97">
        <f t="shared" si="12"/>
        <v>0</v>
      </c>
      <c r="S97" t="e">
        <f t="shared" si="13"/>
        <v>#NUM!</v>
      </c>
    </row>
    <row r="98" spans="3:19" ht="12.75">
      <c r="C98">
        <f t="shared" si="14"/>
        <v>-1.3286999999999989</v>
      </c>
      <c r="D98">
        <f t="shared" si="9"/>
        <v>5.591300000000001</v>
      </c>
      <c r="E98">
        <f t="shared" si="10"/>
        <v>0.07410786803422821</v>
      </c>
      <c r="J98">
        <f t="shared" si="15"/>
        <v>-0.6076999999999984</v>
      </c>
      <c r="K98">
        <f t="shared" si="16"/>
        <v>7.462300000000002</v>
      </c>
      <c r="L98">
        <f t="shared" si="11"/>
        <v>0.16203245722738158</v>
      </c>
      <c r="Q98">
        <f t="shared" si="17"/>
        <v>0</v>
      </c>
      <c r="R98">
        <f t="shared" si="12"/>
        <v>0</v>
      </c>
      <c r="S98" t="e">
        <f t="shared" si="13"/>
        <v>#NUM!</v>
      </c>
    </row>
    <row r="99" spans="3:19" ht="12.75">
      <c r="C99">
        <f t="shared" si="14"/>
        <v>-1.315799999999999</v>
      </c>
      <c r="D99">
        <f t="shared" si="9"/>
        <v>5.6042000000000005</v>
      </c>
      <c r="E99">
        <f t="shared" si="10"/>
        <v>0.0772094383489472</v>
      </c>
      <c r="J99">
        <f t="shared" si="15"/>
        <v>-0.6017999999999983</v>
      </c>
      <c r="K99">
        <f t="shared" si="16"/>
        <v>7.468200000000002</v>
      </c>
      <c r="L99">
        <f t="shared" si="11"/>
        <v>0.16881385672905533</v>
      </c>
      <c r="Q99">
        <f t="shared" si="17"/>
        <v>0</v>
      </c>
      <c r="R99">
        <f t="shared" si="12"/>
        <v>0</v>
      </c>
      <c r="S99" t="e">
        <f t="shared" si="13"/>
        <v>#NUM!</v>
      </c>
    </row>
    <row r="100" spans="3:19" ht="12.75">
      <c r="C100">
        <f t="shared" si="14"/>
        <v>-1.302899999999999</v>
      </c>
      <c r="D100">
        <f t="shared" si="9"/>
        <v>5.617100000000001</v>
      </c>
      <c r="E100">
        <f t="shared" si="10"/>
        <v>0.08040864601987707</v>
      </c>
      <c r="J100">
        <f t="shared" si="15"/>
        <v>-0.5958999999999983</v>
      </c>
      <c r="K100">
        <f t="shared" si="16"/>
        <v>7.474100000000002</v>
      </c>
      <c r="L100">
        <f t="shared" si="11"/>
        <v>0.17580873451803783</v>
      </c>
      <c r="Q100">
        <f t="shared" si="17"/>
        <v>0</v>
      </c>
      <c r="R100">
        <f t="shared" si="12"/>
        <v>0</v>
      </c>
      <c r="S100" t="e">
        <f t="shared" si="13"/>
        <v>#NUM!</v>
      </c>
    </row>
    <row r="101" spans="3:19" ht="12.75">
      <c r="C101">
        <f t="shared" si="14"/>
        <v>-1.2899999999999991</v>
      </c>
      <c r="D101">
        <f t="shared" si="9"/>
        <v>5.630000000000001</v>
      </c>
      <c r="E101">
        <f t="shared" si="10"/>
        <v>0.08370692482664838</v>
      </c>
      <c r="J101">
        <f t="shared" si="15"/>
        <v>-0.5899999999999983</v>
      </c>
      <c r="K101">
        <f t="shared" si="16"/>
        <v>7.480000000000002</v>
      </c>
      <c r="L101">
        <f t="shared" si="11"/>
        <v>0.1830202254684361</v>
      </c>
      <c r="Q101">
        <f t="shared" si="17"/>
        <v>0</v>
      </c>
      <c r="R101">
        <f t="shared" si="12"/>
        <v>0</v>
      </c>
      <c r="S101" t="e">
        <f t="shared" si="13"/>
        <v>#NUM!</v>
      </c>
    </row>
    <row r="102" spans="3:19" ht="12.75">
      <c r="C102">
        <f t="shared" si="14"/>
        <v>-1.2770999999999992</v>
      </c>
      <c r="D102">
        <f t="shared" si="9"/>
        <v>5.642900000000001</v>
      </c>
      <c r="E102">
        <f t="shared" si="10"/>
        <v>0.08710564636258633</v>
      </c>
      <c r="J102">
        <f t="shared" si="15"/>
        <v>-0.5840999999999983</v>
      </c>
      <c r="K102">
        <f t="shared" si="16"/>
        <v>7.485900000000002</v>
      </c>
      <c r="L102">
        <f t="shared" si="11"/>
        <v>0.19045132848769042</v>
      </c>
      <c r="Q102">
        <f t="shared" si="17"/>
        <v>0</v>
      </c>
      <c r="R102">
        <f t="shared" si="12"/>
        <v>0</v>
      </c>
      <c r="S102" t="e">
        <f t="shared" si="13"/>
        <v>#NUM!</v>
      </c>
    </row>
    <row r="103" spans="3:19" ht="12.75">
      <c r="C103">
        <f t="shared" si="14"/>
        <v>-1.2641999999999993</v>
      </c>
      <c r="D103">
        <f t="shared" si="9"/>
        <v>5.655800000000001</v>
      </c>
      <c r="E103">
        <f t="shared" si="10"/>
        <v>0.09060611524566137</v>
      </c>
      <c r="J103">
        <f t="shared" si="15"/>
        <v>-0.5781999999999983</v>
      </c>
      <c r="K103">
        <f t="shared" si="16"/>
        <v>7.491800000000002</v>
      </c>
      <c r="L103">
        <f t="shared" si="11"/>
        <v>0.19810489604560041</v>
      </c>
      <c r="Q103">
        <f t="shared" si="17"/>
        <v>0</v>
      </c>
      <c r="R103">
        <f t="shared" si="12"/>
        <v>0</v>
      </c>
      <c r="S103" t="e">
        <f t="shared" si="13"/>
        <v>#NUM!</v>
      </c>
    </row>
    <row r="104" spans="3:19" ht="12.75">
      <c r="C104">
        <f t="shared" si="14"/>
        <v>-1.2512999999999994</v>
      </c>
      <c r="D104">
        <f t="shared" si="9"/>
        <v>5.6687</v>
      </c>
      <c r="E104">
        <f t="shared" si="10"/>
        <v>0.09420956427064323</v>
      </c>
      <c r="J104">
        <f t="shared" si="15"/>
        <v>-0.5722999999999983</v>
      </c>
      <c r="K104">
        <f t="shared" si="16"/>
        <v>7.497700000000002</v>
      </c>
      <c r="L104">
        <f t="shared" si="11"/>
        <v>0.20598362357479813</v>
      </c>
      <c r="Q104">
        <f t="shared" si="17"/>
        <v>0</v>
      </c>
      <c r="R104">
        <f t="shared" si="12"/>
        <v>0</v>
      </c>
      <c r="S104" t="e">
        <f t="shared" si="13"/>
        <v>#NUM!</v>
      </c>
    </row>
    <row r="105" spans="3:19" ht="12.75">
      <c r="C105">
        <f t="shared" si="14"/>
        <v>-1.2383999999999995</v>
      </c>
      <c r="D105">
        <f t="shared" si="9"/>
        <v>5.6816</v>
      </c>
      <c r="E105">
        <f t="shared" si="10"/>
        <v>0.09791714951193602</v>
      </c>
      <c r="J105">
        <f t="shared" si="15"/>
        <v>-0.5663999999999982</v>
      </c>
      <c r="K105">
        <f t="shared" si="16"/>
        <v>7.503600000000002</v>
      </c>
      <c r="L105">
        <f t="shared" si="11"/>
        <v>0.2140900387633876</v>
      </c>
      <c r="Q105">
        <f t="shared" si="17"/>
        <v>0</v>
      </c>
      <c r="R105">
        <f t="shared" si="12"/>
        <v>0</v>
      </c>
      <c r="S105" t="e">
        <f t="shared" si="13"/>
        <v>#NUM!</v>
      </c>
    </row>
    <row r="106" spans="3:19" ht="12.75">
      <c r="C106">
        <f t="shared" si="14"/>
        <v>-1.2254999999999996</v>
      </c>
      <c r="D106">
        <f t="shared" si="9"/>
        <v>5.694500000000001</v>
      </c>
      <c r="E106">
        <f t="shared" si="10"/>
        <v>0.10172994538709561</v>
      </c>
      <c r="J106">
        <f t="shared" si="15"/>
        <v>-0.5604999999999982</v>
      </c>
      <c r="K106">
        <f t="shared" si="16"/>
        <v>7.509500000000002</v>
      </c>
      <c r="L106">
        <f t="shared" si="11"/>
        <v>0.22242649076161805</v>
      </c>
      <c r="Q106">
        <f t="shared" si="17"/>
        <v>0</v>
      </c>
      <c r="R106">
        <f t="shared" si="12"/>
        <v>0</v>
      </c>
      <c r="S106" t="e">
        <f t="shared" si="13"/>
        <v>#NUM!</v>
      </c>
    </row>
    <row r="107" spans="3:19" ht="12.75">
      <c r="C107">
        <f t="shared" si="14"/>
        <v>-1.2125999999999997</v>
      </c>
      <c r="D107">
        <f t="shared" si="9"/>
        <v>5.7074</v>
      </c>
      <c r="E107">
        <f t="shared" si="10"/>
        <v>0.10564893969154206</v>
      </c>
      <c r="J107">
        <f t="shared" si="15"/>
        <v>-0.5545999999999982</v>
      </c>
      <c r="K107">
        <f t="shared" si="16"/>
        <v>7.515400000000002</v>
      </c>
      <c r="L107">
        <f t="shared" si="11"/>
        <v>0.23099513932557741</v>
      </c>
      <c r="Q107">
        <f t="shared" si="17"/>
        <v>0</v>
      </c>
      <c r="R107">
        <f t="shared" si="12"/>
        <v>0</v>
      </c>
      <c r="S107" t="e">
        <f t="shared" si="13"/>
        <v>#NUM!</v>
      </c>
    </row>
    <row r="108" spans="3:19" ht="12.75">
      <c r="C108">
        <f t="shared" si="14"/>
        <v>-1.1996999999999998</v>
      </c>
      <c r="D108">
        <f t="shared" si="9"/>
        <v>5.7203</v>
      </c>
      <c r="E108">
        <f t="shared" si="10"/>
        <v>0.1096750286154782</v>
      </c>
      <c r="J108">
        <f t="shared" si="15"/>
        <v>-0.5486999999999982</v>
      </c>
      <c r="K108">
        <f t="shared" si="16"/>
        <v>7.521300000000002</v>
      </c>
      <c r="L108">
        <f t="shared" si="11"/>
        <v>0.23979794392198028</v>
      </c>
      <c r="Q108">
        <f t="shared" si="17"/>
        <v>0</v>
      </c>
      <c r="R108">
        <f t="shared" si="12"/>
        <v>0</v>
      </c>
      <c r="S108" t="e">
        <f t="shared" si="13"/>
        <v>#NUM!</v>
      </c>
    </row>
    <row r="109" spans="3:19" ht="12.75">
      <c r="C109">
        <f t="shared" si="14"/>
        <v>-1.1867999999999999</v>
      </c>
      <c r="D109">
        <f t="shared" si="9"/>
        <v>5.7332</v>
      </c>
      <c r="E109">
        <f t="shared" si="10"/>
        <v>0.11380901175450686</v>
      </c>
      <c r="J109">
        <f t="shared" si="15"/>
        <v>-0.5427999999999982</v>
      </c>
      <c r="K109">
        <f t="shared" si="16"/>
        <v>7.527200000000002</v>
      </c>
      <c r="L109">
        <f t="shared" si="11"/>
        <v>0.24883665281917863</v>
      </c>
      <c r="Q109">
        <f t="shared" si="17"/>
        <v>0</v>
      </c>
      <c r="R109">
        <f t="shared" si="12"/>
        <v>0</v>
      </c>
      <c r="S109" t="e">
        <f t="shared" si="13"/>
        <v>#NUM!</v>
      </c>
    </row>
    <row r="110" spans="3:19" ht="12.75">
      <c r="C110">
        <f t="shared" si="14"/>
        <v>-1.1739</v>
      </c>
      <c r="D110">
        <f t="shared" si="9"/>
        <v>5.7461</v>
      </c>
      <c r="E110">
        <f t="shared" si="10"/>
        <v>0.11805158712590284</v>
      </c>
      <c r="J110">
        <f t="shared" si="15"/>
        <v>-0.5368999999999982</v>
      </c>
      <c r="K110">
        <f t="shared" si="16"/>
        <v>7.533100000000002</v>
      </c>
      <c r="L110">
        <f t="shared" si="11"/>
        <v>0.2581127921905362</v>
      </c>
      <c r="Q110">
        <f t="shared" si="17"/>
        <v>0</v>
      </c>
      <c r="R110">
        <f t="shared" si="12"/>
        <v>0</v>
      </c>
      <c r="S110" t="e">
        <f t="shared" si="13"/>
        <v>#NUM!</v>
      </c>
    </row>
    <row r="111" spans="3:19" ht="12.75">
      <c r="C111">
        <f t="shared" si="14"/>
        <v>-1.161</v>
      </c>
      <c r="D111">
        <f t="shared" si="9"/>
        <v>5.759</v>
      </c>
      <c r="E111">
        <f t="shared" si="10"/>
        <v>0.12240334620293665</v>
      </c>
      <c r="J111">
        <f t="shared" si="15"/>
        <v>-0.5309999999999981</v>
      </c>
      <c r="K111">
        <f t="shared" si="16"/>
        <v>7.539000000000002</v>
      </c>
      <c r="L111">
        <f t="shared" si="11"/>
        <v>0.26762765525727134</v>
      </c>
      <c r="Q111">
        <f t="shared" si="17"/>
        <v>0</v>
      </c>
      <c r="R111">
        <f t="shared" si="12"/>
        <v>0</v>
      </c>
      <c r="S111" t="e">
        <f t="shared" si="13"/>
        <v>#NUM!</v>
      </c>
    </row>
    <row r="112" spans="3:19" ht="12.75">
      <c r="C112">
        <f t="shared" si="14"/>
        <v>-1.1481000000000001</v>
      </c>
      <c r="D112">
        <f t="shared" si="9"/>
        <v>5.7719</v>
      </c>
      <c r="E112">
        <f t="shared" si="10"/>
        <v>0.12686476898006632</v>
      </c>
      <c r="J112">
        <f t="shared" si="15"/>
        <v>-0.5250999999999981</v>
      </c>
      <c r="K112">
        <f t="shared" si="16"/>
        <v>7.544900000000002</v>
      </c>
      <c r="L112">
        <f t="shared" si="11"/>
        <v>0.2773822914987923</v>
      </c>
      <c r="Q112">
        <f t="shared" si="17"/>
        <v>0</v>
      </c>
      <c r="R112">
        <f t="shared" si="12"/>
        <v>0</v>
      </c>
      <c r="S112" t="e">
        <f t="shared" si="13"/>
        <v>#NUM!</v>
      </c>
    </row>
    <row r="113" spans="3:19" ht="12.75">
      <c r="C113">
        <f t="shared" si="14"/>
        <v>-1.1352000000000002</v>
      </c>
      <c r="D113">
        <f t="shared" si="9"/>
        <v>5.7848</v>
      </c>
      <c r="E113">
        <f t="shared" si="10"/>
        <v>0.1314362190822049</v>
      </c>
      <c r="J113">
        <f t="shared" si="15"/>
        <v>-0.5191999999999981</v>
      </c>
      <c r="K113">
        <f t="shared" si="16"/>
        <v>7.550800000000002</v>
      </c>
      <c r="L113">
        <f t="shared" si="11"/>
        <v>0.28737749595940054</v>
      </c>
      <c r="Q113">
        <f t="shared" si="17"/>
        <v>0</v>
      </c>
      <c r="R113">
        <f t="shared" si="12"/>
        <v>0</v>
      </c>
      <c r="S113" t="e">
        <f t="shared" si="13"/>
        <v>#NUM!</v>
      </c>
    </row>
    <row r="114" spans="3:19" ht="12.75">
      <c r="C114">
        <f t="shared" si="14"/>
        <v>-1.1223000000000003</v>
      </c>
      <c r="D114">
        <f t="shared" si="9"/>
        <v>5.7977</v>
      </c>
      <c r="E114">
        <f t="shared" si="10"/>
        <v>0.13611793893163654</v>
      </c>
      <c r="J114">
        <f t="shared" si="15"/>
        <v>-0.5132999999999981</v>
      </c>
      <c r="K114">
        <f t="shared" si="16"/>
        <v>7.556700000000002</v>
      </c>
      <c r="L114">
        <f t="shared" si="11"/>
        <v>0.2976137986810394</v>
      </c>
      <c r="Q114">
        <f t="shared" si="17"/>
        <v>0</v>
      </c>
      <c r="R114">
        <f t="shared" si="12"/>
        <v>0</v>
      </c>
      <c r="S114" t="e">
        <f t="shared" si="13"/>
        <v>#NUM!</v>
      </c>
    </row>
    <row r="115" spans="3:19" ht="12.75">
      <c r="C115">
        <f t="shared" si="14"/>
        <v>-1.1094000000000004</v>
      </c>
      <c r="D115">
        <f t="shared" si="9"/>
        <v>5.810599999999999</v>
      </c>
      <c r="E115">
        <f t="shared" si="10"/>
        <v>0.14091004498648493</v>
      </c>
      <c r="J115">
        <f t="shared" si="15"/>
        <v>-0.5073999999999981</v>
      </c>
      <c r="K115">
        <f t="shared" si="16"/>
        <v>7.562600000000002</v>
      </c>
      <c r="L115">
        <f t="shared" si="11"/>
        <v>0.30809145429248763</v>
      </c>
      <c r="Q115">
        <f t="shared" si="17"/>
        <v>0</v>
      </c>
      <c r="R115">
        <f t="shared" si="12"/>
        <v>0</v>
      </c>
      <c r="S115" t="e">
        <f t="shared" si="13"/>
        <v>#NUM!</v>
      </c>
    </row>
    <row r="116" spans="3:19" ht="12.75">
      <c r="C116">
        <f t="shared" si="14"/>
        <v>-1.0965000000000005</v>
      </c>
      <c r="D116">
        <f t="shared" si="9"/>
        <v>5.823499999999999</v>
      </c>
      <c r="E116">
        <f t="shared" si="10"/>
        <v>0.1458125230649408</v>
      </c>
      <c r="J116">
        <f t="shared" si="15"/>
        <v>-0.5014999999999981</v>
      </c>
      <c r="K116">
        <f t="shared" si="16"/>
        <v>7.568500000000002</v>
      </c>
      <c r="L116">
        <f t="shared" si="11"/>
        <v>0.3188104317860609</v>
      </c>
      <c r="Q116">
        <f t="shared" si="17"/>
        <v>0</v>
      </c>
      <c r="R116">
        <f t="shared" si="12"/>
        <v>0</v>
      </c>
      <c r="S116" t="e">
        <f t="shared" si="13"/>
        <v>#NUM!</v>
      </c>
    </row>
    <row r="117" spans="3:19" ht="12.75">
      <c r="C117">
        <f t="shared" si="14"/>
        <v>-1.0836000000000006</v>
      </c>
      <c r="D117">
        <f t="shared" si="9"/>
        <v>5.836399999999999</v>
      </c>
      <c r="E117">
        <f t="shared" si="10"/>
        <v>0.15082522376971683</v>
      </c>
      <c r="J117">
        <f t="shared" si="15"/>
        <v>-0.49559999999999804</v>
      </c>
      <c r="K117">
        <f t="shared" si="16"/>
        <v>7.5744000000000025</v>
      </c>
      <c r="L117">
        <f t="shared" si="11"/>
        <v>0.3297704045134527</v>
      </c>
      <c r="Q117">
        <f t="shared" si="17"/>
        <v>0</v>
      </c>
      <c r="R117">
        <f t="shared" si="12"/>
        <v>0</v>
      </c>
      <c r="S117" t="e">
        <f t="shared" si="13"/>
        <v>#NUM!</v>
      </c>
    </row>
    <row r="118" spans="3:19" ht="12.75">
      <c r="C118">
        <f t="shared" si="14"/>
        <v>-1.0707000000000007</v>
      </c>
      <c r="D118">
        <f t="shared" si="9"/>
        <v>5.8492999999999995</v>
      </c>
      <c r="E118">
        <f t="shared" si="10"/>
        <v>0.15594785802742694</v>
      </c>
      <c r="J118">
        <f t="shared" si="15"/>
        <v>-0.489699999999998</v>
      </c>
      <c r="K118">
        <f t="shared" si="16"/>
        <v>7.580300000000002</v>
      </c>
      <c r="L118">
        <f t="shared" si="11"/>
        <v>0.3409707404328531</v>
      </c>
      <c r="Q118">
        <f t="shared" si="17"/>
        <v>0</v>
      </c>
      <c r="R118">
        <f t="shared" si="12"/>
        <v>0</v>
      </c>
      <c r="S118" t="e">
        <f t="shared" si="13"/>
        <v>#NUM!</v>
      </c>
    </row>
    <row r="119" spans="3:19" ht="12.75">
      <c r="C119">
        <f t="shared" si="14"/>
        <v>-1.0578000000000007</v>
      </c>
      <c r="D119">
        <f t="shared" si="9"/>
        <v>5.8622</v>
      </c>
      <c r="E119">
        <f t="shared" si="10"/>
        <v>0.16117999275777364</v>
      </c>
      <c r="J119">
        <f t="shared" si="15"/>
        <v>-0.483799999999998</v>
      </c>
      <c r="K119">
        <f t="shared" si="16"/>
        <v>7.5862000000000025</v>
      </c>
      <c r="L119">
        <f t="shared" si="11"/>
        <v>0.3524104926398825</v>
      </c>
      <c r="Q119">
        <f t="shared" si="17"/>
        <v>0</v>
      </c>
      <c r="R119">
        <f t="shared" si="12"/>
        <v>0</v>
      </c>
      <c r="S119" t="e">
        <f t="shared" si="13"/>
        <v>#NUM!</v>
      </c>
    </row>
    <row r="120" spans="3:19" ht="12.75">
      <c r="C120">
        <f t="shared" si="14"/>
        <v>-1.0449000000000008</v>
      </c>
      <c r="D120">
        <f t="shared" si="9"/>
        <v>5.875099999999999</v>
      </c>
      <c r="E120">
        <f t="shared" si="10"/>
        <v>0.16652104668757145</v>
      </c>
      <c r="J120">
        <f t="shared" si="15"/>
        <v>-0.477899999999998</v>
      </c>
      <c r="K120">
        <f t="shared" si="16"/>
        <v>7.592100000000002</v>
      </c>
      <c r="L120">
        <f t="shared" si="11"/>
        <v>0.36408839021520334</v>
      </c>
      <c r="Q120">
        <f t="shared" si="17"/>
        <v>0</v>
      </c>
      <c r="R120">
        <f t="shared" si="12"/>
        <v>0</v>
      </c>
      <c r="S120" t="e">
        <f t="shared" si="13"/>
        <v>#NUM!</v>
      </c>
    </row>
    <row r="121" spans="3:19" ht="12.75">
      <c r="C121">
        <f t="shared" si="14"/>
        <v>-1.032000000000001</v>
      </c>
      <c r="D121">
        <f t="shared" si="9"/>
        <v>5.887999999999999</v>
      </c>
      <c r="E121">
        <f t="shared" si="10"/>
        <v>0.1719702863247369</v>
      </c>
      <c r="J121">
        <f t="shared" si="15"/>
        <v>-0.471999999999998</v>
      </c>
      <c r="K121">
        <f t="shared" si="16"/>
        <v>7.5980000000000025</v>
      </c>
      <c r="L121">
        <f t="shared" si="11"/>
        <v>0.37600282942188734</v>
      </c>
      <c r="Q121">
        <f t="shared" si="17"/>
        <v>0</v>
      </c>
      <c r="R121">
        <f t="shared" si="12"/>
        <v>0</v>
      </c>
      <c r="S121" t="e">
        <f t="shared" si="13"/>
        <v>#NUM!</v>
      </c>
    </row>
    <row r="122" spans="3:19" ht="12.75">
      <c r="C122">
        <f t="shared" si="14"/>
        <v>-1.019100000000001</v>
      </c>
      <c r="D122">
        <f t="shared" si="9"/>
        <v>5.900899999999999</v>
      </c>
      <c r="E122">
        <f t="shared" si="10"/>
        <v>0.17752682210742962</v>
      </c>
      <c r="J122">
        <f t="shared" si="15"/>
        <v>-0.46609999999999796</v>
      </c>
      <c r="K122">
        <f t="shared" si="16"/>
        <v>7.603900000000002</v>
      </c>
      <c r="L122">
        <f t="shared" si="11"/>
        <v>0.388151865285741</v>
      </c>
      <c r="Q122">
        <f t="shared" si="17"/>
        <v>0</v>
      </c>
      <c r="R122">
        <f t="shared" si="12"/>
        <v>0</v>
      </c>
      <c r="S122" t="e">
        <f t="shared" si="13"/>
        <v>#NUM!</v>
      </c>
    </row>
    <row r="123" spans="3:19" ht="12.75">
      <c r="C123">
        <f t="shared" si="14"/>
        <v>-1.006200000000001</v>
      </c>
      <c r="D123">
        <f t="shared" si="9"/>
        <v>5.913799999999998</v>
      </c>
      <c r="E123">
        <f t="shared" si="10"/>
        <v>0.18318960474353793</v>
      </c>
      <c r="J123">
        <f t="shared" si="15"/>
        <v>-0.46019999999999794</v>
      </c>
      <c r="K123">
        <f t="shared" si="16"/>
        <v>7.609800000000003</v>
      </c>
      <c r="L123">
        <f t="shared" si="11"/>
        <v>0.4005332035918086</v>
      </c>
      <c r="Q123">
        <f t="shared" si="17"/>
        <v>0</v>
      </c>
      <c r="R123">
        <f t="shared" si="12"/>
        <v>0</v>
      </c>
      <c r="S123" t="e">
        <f t="shared" si="13"/>
        <v>#NUM!</v>
      </c>
    </row>
    <row r="124" spans="3:19" ht="12.75">
      <c r="C124">
        <f t="shared" si="14"/>
        <v>-0.9933000000000011</v>
      </c>
      <c r="D124">
        <f t="shared" si="9"/>
        <v>5.9266999999999985</v>
      </c>
      <c r="E124">
        <f t="shared" si="10"/>
        <v>0.1889574217556612</v>
      </c>
      <c r="J124">
        <f t="shared" si="15"/>
        <v>-0.4542999999999979</v>
      </c>
      <c r="K124">
        <f t="shared" si="16"/>
        <v>7.615700000000002</v>
      </c>
      <c r="L124">
        <f t="shared" si="11"/>
        <v>0.41314419333017993</v>
      </c>
      <c r="Q124">
        <f t="shared" si="17"/>
        <v>0</v>
      </c>
      <c r="R124">
        <f t="shared" si="12"/>
        <v>0</v>
      </c>
      <c r="S124" t="e">
        <f t="shared" si="13"/>
        <v>#NUM!</v>
      </c>
    </row>
    <row r="125" spans="3:19" ht="12.75">
      <c r="C125">
        <f t="shared" si="14"/>
        <v>-0.980400000000001</v>
      </c>
      <c r="D125">
        <f t="shared" si="9"/>
        <v>5.939599999999999</v>
      </c>
      <c r="E125">
        <f t="shared" si="10"/>
        <v>0.19482889424664776</v>
      </c>
      <c r="J125">
        <f t="shared" si="15"/>
        <v>-0.4483999999999979</v>
      </c>
      <c r="K125">
        <f t="shared" si="16"/>
        <v>7.621600000000003</v>
      </c>
      <c r="L125">
        <f t="shared" si="11"/>
        <v>0.4259818196240321</v>
      </c>
      <c r="Q125">
        <f t="shared" si="17"/>
        <v>0</v>
      </c>
      <c r="R125">
        <f t="shared" si="12"/>
        <v>0</v>
      </c>
      <c r="S125" t="e">
        <f t="shared" si="13"/>
        <v>#NUM!</v>
      </c>
    </row>
    <row r="126" spans="3:19" ht="12.75">
      <c r="C126">
        <f t="shared" si="14"/>
        <v>-0.967500000000001</v>
      </c>
      <c r="D126">
        <f t="shared" si="9"/>
        <v>5.952499999999999</v>
      </c>
      <c r="E126">
        <f t="shared" si="10"/>
        <v>0.20080247390060682</v>
      </c>
      <c r="J126">
        <f t="shared" si="15"/>
        <v>-0.4424999999999979</v>
      </c>
      <c r="K126">
        <f t="shared" si="16"/>
        <v>7.627500000000002</v>
      </c>
      <c r="L126">
        <f t="shared" si="11"/>
        <v>0.43904269717251904</v>
      </c>
      <c r="Q126">
        <f t="shared" si="17"/>
        <v>0</v>
      </c>
      <c r="R126">
        <f t="shared" si="12"/>
        <v>0</v>
      </c>
      <c r="S126" t="e">
        <f t="shared" si="13"/>
        <v>#NUM!</v>
      </c>
    </row>
    <row r="127" spans="3:19" ht="12.75">
      <c r="C127">
        <f t="shared" si="14"/>
        <v>-0.954600000000001</v>
      </c>
      <c r="D127">
        <f t="shared" si="9"/>
        <v>5.965399999999999</v>
      </c>
      <c r="E127">
        <f t="shared" si="10"/>
        <v>0.2068764402341116</v>
      </c>
      <c r="J127">
        <f t="shared" si="15"/>
        <v>-0.4365999999999979</v>
      </c>
      <c r="K127">
        <f t="shared" si="16"/>
        <v>7.633400000000003</v>
      </c>
      <c r="L127">
        <f t="shared" si="11"/>
        <v>0.4523230642406906</v>
      </c>
      <c r="Q127">
        <f t="shared" si="17"/>
        <v>0</v>
      </c>
      <c r="R127">
        <f t="shared" si="12"/>
        <v>0</v>
      </c>
      <c r="S127" t="e">
        <f t="shared" si="13"/>
        <v>#NUM!</v>
      </c>
    </row>
    <row r="128" spans="3:19" ht="12.75">
      <c r="C128">
        <f t="shared" si="14"/>
        <v>-0.941700000000001</v>
      </c>
      <c r="D128">
        <f t="shared" si="9"/>
        <v>5.978299999999999</v>
      </c>
      <c r="E128">
        <f t="shared" si="10"/>
        <v>0.2130488981120643</v>
      </c>
      <c r="J128">
        <f t="shared" si="15"/>
        <v>-0.43069999999999786</v>
      </c>
      <c r="K128">
        <f t="shared" si="16"/>
        <v>7.639300000000002</v>
      </c>
      <c r="L128">
        <f t="shared" si="11"/>
        <v>0.4658187772280786</v>
      </c>
      <c r="Q128">
        <f t="shared" si="17"/>
        <v>0</v>
      </c>
      <c r="R128">
        <f t="shared" si="12"/>
        <v>0</v>
      </c>
      <c r="S128" t="e">
        <f t="shared" si="13"/>
        <v>#NUM!</v>
      </c>
    </row>
    <row r="129" spans="3:19" ht="12.75">
      <c r="C129">
        <f t="shared" si="14"/>
        <v>-0.928800000000001</v>
      </c>
      <c r="D129">
        <f t="shared" si="9"/>
        <v>5.991199999999999</v>
      </c>
      <c r="E129">
        <f t="shared" si="10"/>
        <v>0.21931777554238518</v>
      </c>
      <c r="J129">
        <f t="shared" si="15"/>
        <v>-0.42479999999999785</v>
      </c>
      <c r="K129">
        <f t="shared" si="16"/>
        <v>7.645200000000003</v>
      </c>
      <c r="L129">
        <f t="shared" si="11"/>
        <v>0.47952530584691605</v>
      </c>
      <c r="Q129">
        <f t="shared" si="17"/>
        <v>0</v>
      </c>
      <c r="R129">
        <f t="shared" si="12"/>
        <v>0</v>
      </c>
      <c r="S129" t="e">
        <f t="shared" si="13"/>
        <v>#NUM!</v>
      </c>
    </row>
    <row r="130" spans="3:19" ht="12.75">
      <c r="C130">
        <f t="shared" si="14"/>
        <v>-0.9159000000000009</v>
      </c>
      <c r="D130">
        <f aca="true" t="shared" si="18" ref="D130:D193">C130+$A$47</f>
        <v>6.004099999999999</v>
      </c>
      <c r="E130">
        <f aca="true" t="shared" si="19" ref="E130:E193">NORMDIST(C130,0,$B$49,FALSE)</f>
        <v>0.22568082176332915</v>
      </c>
      <c r="J130">
        <f t="shared" si="15"/>
        <v>-0.41889999999999783</v>
      </c>
      <c r="K130">
        <f t="shared" si="16"/>
        <v>7.651100000000002</v>
      </c>
      <c r="L130">
        <f aca="true" t="shared" si="20" ref="L130:L193">NORMDIST(J130,0,$I$49,FALSE)</f>
        <v>0.49343772894016635</v>
      </c>
      <c r="Q130">
        <f t="shared" si="17"/>
        <v>0</v>
      </c>
      <c r="R130">
        <f aca="true" t="shared" si="21" ref="R130:R193">Q130+$O$47</f>
        <v>0</v>
      </c>
      <c r="S130" t="e">
        <f aca="true" t="shared" si="22" ref="S130:S193">NORMDIST(Q130,0,$P$49,FALSE)</f>
        <v>#NUM!</v>
      </c>
    </row>
    <row r="131" spans="3:19" ht="12.75">
      <c r="C131">
        <f aca="true" t="shared" si="23" ref="C131:C194">C130+$G$1</f>
        <v>-0.9030000000000009</v>
      </c>
      <c r="D131">
        <f t="shared" si="18"/>
        <v>6.0169999999999995</v>
      </c>
      <c r="E131">
        <f t="shared" si="19"/>
        <v>0.23213560563681326</v>
      </c>
      <c r="J131">
        <f aca="true" t="shared" si="24" ref="J131:J194">J130+$N$1</f>
        <v>-0.4129999999999978</v>
      </c>
      <c r="K131">
        <f aca="true" t="shared" si="25" ref="K131:K194">J131+$H$47</f>
        <v>7.657000000000003</v>
      </c>
      <c r="L131">
        <f t="shared" si="20"/>
        <v>0.5075507309686318</v>
      </c>
      <c r="Q131">
        <f aca="true" t="shared" si="26" ref="Q131:Q194">Q130+$U$1</f>
        <v>0</v>
      </c>
      <c r="R131">
        <f t="shared" si="21"/>
        <v>0</v>
      </c>
      <c r="S131" t="e">
        <f t="shared" si="22"/>
        <v>#NUM!</v>
      </c>
    </row>
    <row r="132" spans="3:19" ht="12.75">
      <c r="C132">
        <f t="shared" si="23"/>
        <v>-0.8901000000000009</v>
      </c>
      <c r="D132">
        <f t="shared" si="18"/>
        <v>6.029899999999999</v>
      </c>
      <c r="E132">
        <f t="shared" si="19"/>
        <v>0.23867951436067197</v>
      </c>
      <c r="J132">
        <f t="shared" si="24"/>
        <v>-0.4070999999999978</v>
      </c>
      <c r="K132">
        <f t="shared" si="25"/>
        <v>7.662900000000002</v>
      </c>
      <c r="L132">
        <f t="shared" si="20"/>
        <v>0.5218585991953737</v>
      </c>
      <c r="Q132">
        <f t="shared" si="26"/>
        <v>0</v>
      </c>
      <c r="R132">
        <f t="shared" si="21"/>
        <v>0</v>
      </c>
      <c r="S132" t="e">
        <f t="shared" si="22"/>
        <v>#NUM!</v>
      </c>
    </row>
    <row r="133" spans="3:19" ht="12.75">
      <c r="C133">
        <f t="shared" si="23"/>
        <v>-0.8772000000000009</v>
      </c>
      <c r="D133">
        <f t="shared" si="18"/>
        <v>6.042799999999999</v>
      </c>
      <c r="E133">
        <f t="shared" si="19"/>
        <v>0.24530975251222129</v>
      </c>
      <c r="J133">
        <f t="shared" si="24"/>
        <v>-0.4011999999999978</v>
      </c>
      <c r="K133">
        <f t="shared" si="25"/>
        <v>7.668800000000003</v>
      </c>
      <c r="L133">
        <f t="shared" si="20"/>
        <v>0.5363552215945243</v>
      </c>
      <c r="Q133">
        <f t="shared" si="26"/>
        <v>0</v>
      </c>
      <c r="R133">
        <f t="shared" si="21"/>
        <v>0</v>
      </c>
      <c r="S133" t="e">
        <f t="shared" si="22"/>
        <v>#NUM!</v>
      </c>
    </row>
    <row r="134" spans="3:19" ht="12.75">
      <c r="C134">
        <f t="shared" si="23"/>
        <v>-0.8643000000000008</v>
      </c>
      <c r="D134">
        <f t="shared" si="18"/>
        <v>6.055699999999999</v>
      </c>
      <c r="E134">
        <f t="shared" si="19"/>
        <v>0.2520233414349362</v>
      </c>
      <c r="J134">
        <f t="shared" si="24"/>
        <v>-0.39529999999999776</v>
      </c>
      <c r="K134">
        <f t="shared" si="25"/>
        <v>7.674700000000002</v>
      </c>
      <c r="L134">
        <f t="shared" si="20"/>
        <v>0.5510340855102908</v>
      </c>
      <c r="Q134">
        <f t="shared" si="26"/>
        <v>0</v>
      </c>
      <c r="R134">
        <f t="shared" si="21"/>
        <v>0</v>
      </c>
      <c r="S134" t="e">
        <f t="shared" si="22"/>
        <v>#NUM!</v>
      </c>
    </row>
    <row r="135" spans="3:19" ht="12.75">
      <c r="C135">
        <f t="shared" si="23"/>
        <v>-0.8514000000000008</v>
      </c>
      <c r="D135">
        <f t="shared" si="18"/>
        <v>6.068599999999999</v>
      </c>
      <c r="E135">
        <f t="shared" si="19"/>
        <v>0.2588171189794008</v>
      </c>
      <c r="J135">
        <f t="shared" si="24"/>
        <v>-0.38939999999999775</v>
      </c>
      <c r="K135">
        <f t="shared" si="25"/>
        <v>7.680600000000003</v>
      </c>
      <c r="L135">
        <f t="shared" si="20"/>
        <v>0.565888277090561</v>
      </c>
      <c r="Q135">
        <f t="shared" si="26"/>
        <v>0</v>
      </c>
      <c r="R135">
        <f t="shared" si="21"/>
        <v>0</v>
      </c>
      <c r="S135" t="e">
        <f t="shared" si="22"/>
        <v>#NUM!</v>
      </c>
    </row>
    <row r="136" spans="3:19" ht="12.75">
      <c r="C136">
        <f t="shared" si="23"/>
        <v>-0.8385000000000008</v>
      </c>
      <c r="D136">
        <f t="shared" si="18"/>
        <v>6.081499999999999</v>
      </c>
      <c r="E136">
        <f t="shared" si="19"/>
        <v>0.2656877396090032</v>
      </c>
      <c r="J136">
        <f t="shared" si="24"/>
        <v>-0.38349999999999773</v>
      </c>
      <c r="K136">
        <f t="shared" si="25"/>
        <v>7.686500000000002</v>
      </c>
      <c r="L136">
        <f t="shared" si="20"/>
        <v>0.5809104815179968</v>
      </c>
      <c r="Q136">
        <f t="shared" si="26"/>
        <v>0</v>
      </c>
      <c r="R136">
        <f t="shared" si="21"/>
        <v>0</v>
      </c>
      <c r="S136" t="e">
        <f t="shared" si="22"/>
        <v>#NUM!</v>
      </c>
    </row>
    <row r="137" spans="3:19" ht="12.75">
      <c r="C137">
        <f t="shared" si="23"/>
        <v>-0.8256000000000008</v>
      </c>
      <c r="D137">
        <f t="shared" si="18"/>
        <v>6.094399999999999</v>
      </c>
      <c r="E137">
        <f t="shared" si="19"/>
        <v>0.2726316748800962</v>
      </c>
      <c r="J137">
        <f t="shared" si="24"/>
        <v>-0.3775999999999977</v>
      </c>
      <c r="K137">
        <f t="shared" si="25"/>
        <v>7.692400000000003</v>
      </c>
      <c r="L137">
        <f t="shared" si="20"/>
        <v>0.5960929840598783</v>
      </c>
      <c r="Q137">
        <f t="shared" si="26"/>
        <v>0</v>
      </c>
      <c r="R137">
        <f t="shared" si="21"/>
        <v>0</v>
      </c>
      <c r="S137" t="e">
        <f t="shared" si="22"/>
        <v>#NUM!</v>
      </c>
    </row>
    <row r="138" spans="3:19" ht="12.75">
      <c r="C138">
        <f t="shared" si="23"/>
        <v>-0.8127000000000008</v>
      </c>
      <c r="D138">
        <f t="shared" si="18"/>
        <v>6.1072999999999995</v>
      </c>
      <c r="E138">
        <f t="shared" si="19"/>
        <v>0.27964521430555045</v>
      </c>
      <c r="J138">
        <f t="shared" si="24"/>
        <v>-0.3716999999999977</v>
      </c>
      <c r="K138">
        <f t="shared" si="25"/>
        <v>7.698300000000002</v>
      </c>
      <c r="L138">
        <f t="shared" si="20"/>
        <v>0.6114276719562104</v>
      </c>
      <c r="Q138">
        <f t="shared" si="26"/>
        <v>0</v>
      </c>
      <c r="R138">
        <f t="shared" si="21"/>
        <v>0</v>
      </c>
      <c r="S138" t="e">
        <f t="shared" si="22"/>
        <v>#NUM!</v>
      </c>
    </row>
    <row r="139" spans="3:19" ht="12.75">
      <c r="C139">
        <f t="shared" si="23"/>
        <v>-0.7998000000000007</v>
      </c>
      <c r="D139">
        <f t="shared" si="18"/>
        <v>6.120199999999999</v>
      </c>
      <c r="E139">
        <f t="shared" si="19"/>
        <v>0.28672446660977524</v>
      </c>
      <c r="J139">
        <f t="shared" si="24"/>
        <v>-0.3657999999999977</v>
      </c>
      <c r="K139">
        <f t="shared" si="25"/>
        <v>7.704200000000003</v>
      </c>
      <c r="L139">
        <f t="shared" si="20"/>
        <v>0.6269060371637527</v>
      </c>
      <c r="Q139">
        <f t="shared" si="26"/>
        <v>0</v>
      </c>
      <c r="R139">
        <f t="shared" si="21"/>
        <v>0</v>
      </c>
      <c r="S139" t="e">
        <f t="shared" si="22"/>
        <v>#NUM!</v>
      </c>
    </row>
    <row r="140" spans="3:19" ht="12.75">
      <c r="C140">
        <f t="shared" si="23"/>
        <v>-0.7869000000000007</v>
      </c>
      <c r="D140">
        <f t="shared" si="18"/>
        <v>6.133099999999999</v>
      </c>
      <c r="E140">
        <f t="shared" si="19"/>
        <v>0.2938653613823875</v>
      </c>
      <c r="J140">
        <f t="shared" si="24"/>
        <v>-0.35989999999999767</v>
      </c>
      <c r="K140">
        <f t="shared" si="25"/>
        <v>7.710100000000002</v>
      </c>
      <c r="L140">
        <f t="shared" si="20"/>
        <v>0.6425191799716677</v>
      </c>
      <c r="Q140">
        <f t="shared" si="26"/>
        <v>0</v>
      </c>
      <c r="R140">
        <f t="shared" si="21"/>
        <v>0</v>
      </c>
      <c r="S140" t="e">
        <f t="shared" si="22"/>
        <v>#NUM!</v>
      </c>
    </row>
    <row r="141" spans="3:19" ht="12.75">
      <c r="C141">
        <f t="shared" si="23"/>
        <v>-0.7740000000000007</v>
      </c>
      <c r="D141">
        <f t="shared" si="18"/>
        <v>6.145999999999999</v>
      </c>
      <c r="E141">
        <f t="shared" si="19"/>
        <v>0.30106365113676387</v>
      </c>
      <c r="J141">
        <f t="shared" si="24"/>
        <v>-0.35399999999999765</v>
      </c>
      <c r="K141">
        <f t="shared" si="25"/>
        <v>7.716000000000003</v>
      </c>
      <c r="L141">
        <f t="shared" si="20"/>
        <v>0.658257813502423</v>
      </c>
      <c r="Q141">
        <f t="shared" si="26"/>
        <v>0</v>
      </c>
      <c r="R141">
        <f t="shared" si="21"/>
        <v>0</v>
      </c>
      <c r="S141" t="e">
        <f t="shared" si="22"/>
        <v>#NUM!</v>
      </c>
    </row>
    <row r="142" spans="3:19" ht="12.75">
      <c r="C142">
        <f t="shared" si="23"/>
        <v>-0.7611000000000007</v>
      </c>
      <c r="D142">
        <f t="shared" si="18"/>
        <v>6.158899999999999</v>
      </c>
      <c r="E142">
        <f t="shared" si="19"/>
        <v>0.30831491377872194</v>
      </c>
      <c r="J142">
        <f t="shared" si="24"/>
        <v>-0.34809999999999763</v>
      </c>
      <c r="K142">
        <f t="shared" si="25"/>
        <v>7.721900000000002</v>
      </c>
      <c r="L142">
        <f t="shared" si="20"/>
        <v>0.6741122691094161</v>
      </c>
      <c r="Q142">
        <f t="shared" si="26"/>
        <v>0</v>
      </c>
      <c r="R142">
        <f t="shared" si="21"/>
        <v>0</v>
      </c>
      <c r="S142" t="e">
        <f t="shared" si="22"/>
        <v>#NUM!</v>
      </c>
    </row>
    <row r="143" spans="3:19" ht="12.75">
      <c r="C143">
        <f t="shared" si="23"/>
        <v>-0.7482000000000006</v>
      </c>
      <c r="D143">
        <f t="shared" si="18"/>
        <v>6.171799999999999</v>
      </c>
      <c r="E143">
        <f t="shared" si="19"/>
        <v>0.31561455548954914</v>
      </c>
      <c r="J143">
        <f t="shared" si="24"/>
        <v>-0.3421999999999976</v>
      </c>
      <c r="K143">
        <f t="shared" si="25"/>
        <v>7.727800000000003</v>
      </c>
      <c r="L143">
        <f t="shared" si="20"/>
        <v>0.6900725026805469</v>
      </c>
      <c r="Q143">
        <f t="shared" si="26"/>
        <v>0</v>
      </c>
      <c r="R143">
        <f t="shared" si="21"/>
        <v>0</v>
      </c>
      <c r="S143" t="e">
        <f t="shared" si="22"/>
        <v>#NUM!</v>
      </c>
    </row>
    <row r="144" spans="3:19" ht="12.75">
      <c r="C144">
        <f t="shared" si="23"/>
        <v>-0.7353000000000006</v>
      </c>
      <c r="D144">
        <f t="shared" si="18"/>
        <v>6.184699999999999</v>
      </c>
      <c r="E144">
        <f t="shared" si="19"/>
        <v>0.3229578140265242</v>
      </c>
      <c r="J144">
        <f t="shared" si="24"/>
        <v>-0.3362999999999976</v>
      </c>
      <c r="K144">
        <f t="shared" si="25"/>
        <v>7.7337000000000025</v>
      </c>
      <c r="L144">
        <f t="shared" si="20"/>
        <v>0.7061281018546111</v>
      </c>
      <c r="Q144">
        <f t="shared" si="26"/>
        <v>0</v>
      </c>
      <c r="R144">
        <f t="shared" si="21"/>
        <v>0</v>
      </c>
      <c r="S144" t="e">
        <f t="shared" si="22"/>
        <v>#NUM!</v>
      </c>
    </row>
    <row r="145" spans="3:19" ht="12.75">
      <c r="C145">
        <f t="shared" si="23"/>
        <v>-0.7224000000000006</v>
      </c>
      <c r="D145">
        <f t="shared" si="18"/>
        <v>6.1975999999999996</v>
      </c>
      <c r="E145">
        <f t="shared" si="19"/>
        <v>0.3303397624429731</v>
      </c>
      <c r="J145">
        <f t="shared" si="24"/>
        <v>-0.3303999999999976</v>
      </c>
      <c r="K145">
        <f t="shared" si="25"/>
        <v>7.739600000000003</v>
      </c>
      <c r="L145">
        <f t="shared" si="20"/>
        <v>0.7222682941549825</v>
      </c>
      <c r="Q145">
        <f t="shared" si="26"/>
        <v>0</v>
      </c>
      <c r="R145">
        <f t="shared" si="21"/>
        <v>0</v>
      </c>
      <c r="S145" t="e">
        <f t="shared" si="22"/>
        <v>#NUM!</v>
      </c>
    </row>
    <row r="146" spans="3:19" ht="12.75">
      <c r="C146">
        <f t="shared" si="23"/>
        <v>-0.7095000000000006</v>
      </c>
      <c r="D146">
        <f t="shared" si="18"/>
        <v>6.2105</v>
      </c>
      <c r="E146">
        <f t="shared" si="19"/>
        <v>0.3377553132287601</v>
      </c>
      <c r="J146">
        <f t="shared" si="24"/>
        <v>-0.32449999999999757</v>
      </c>
      <c r="K146">
        <f t="shared" si="25"/>
        <v>7.7455000000000025</v>
      </c>
      <c r="L146">
        <f t="shared" si="20"/>
        <v>0.7384819560425507</v>
      </c>
      <c r="Q146">
        <f t="shared" si="26"/>
        <v>0</v>
      </c>
      <c r="R146">
        <f t="shared" si="21"/>
        <v>0</v>
      </c>
      <c r="S146" t="e">
        <f t="shared" si="22"/>
        <v>#NUM!</v>
      </c>
    </row>
    <row r="147" spans="3:19" ht="12.75">
      <c r="C147">
        <f t="shared" si="23"/>
        <v>-0.6966000000000006</v>
      </c>
      <c r="D147">
        <f t="shared" si="18"/>
        <v>6.2234</v>
      </c>
      <c r="E147">
        <f t="shared" si="19"/>
        <v>0.3451992228709472</v>
      </c>
      <c r="J147">
        <f t="shared" si="24"/>
        <v>-0.31859999999999755</v>
      </c>
      <c r="K147">
        <f t="shared" si="25"/>
        <v>7.751400000000003</v>
      </c>
      <c r="L147">
        <f t="shared" si="20"/>
        <v>0.7547576228873326</v>
      </c>
      <c r="Q147">
        <f t="shared" si="26"/>
        <v>0</v>
      </c>
      <c r="R147">
        <f t="shared" si="21"/>
        <v>0</v>
      </c>
      <c r="S147" t="e">
        <f t="shared" si="22"/>
        <v>#NUM!</v>
      </c>
    </row>
    <row r="148" spans="3:19" ht="12.75">
      <c r="C148">
        <f t="shared" si="23"/>
        <v>-0.6837000000000005</v>
      </c>
      <c r="D148">
        <f t="shared" si="18"/>
        <v>6.236299999999999</v>
      </c>
      <c r="E148">
        <f t="shared" si="19"/>
        <v>0.35266609683315614</v>
      </c>
      <c r="J148">
        <f t="shared" si="24"/>
        <v>-0.31269999999999754</v>
      </c>
      <c r="K148">
        <f t="shared" si="25"/>
        <v>7.7573000000000025</v>
      </c>
      <c r="L148">
        <f t="shared" si="20"/>
        <v>0.7710834998555521</v>
      </c>
      <c r="Q148">
        <f t="shared" si="26"/>
        <v>0</v>
      </c>
      <c r="R148">
        <f t="shared" si="21"/>
        <v>0</v>
      </c>
      <c r="S148" t="e">
        <f t="shared" si="22"/>
        <v>#NUM!</v>
      </c>
    </row>
    <row r="149" spans="3:19" ht="12.75">
      <c r="C149">
        <f t="shared" si="23"/>
        <v>-0.6708000000000005</v>
      </c>
      <c r="D149">
        <f t="shared" si="18"/>
        <v>6.249199999999999</v>
      </c>
      <c r="E149">
        <f t="shared" si="19"/>
        <v>0.360150394950955</v>
      </c>
      <c r="J149">
        <f t="shared" si="24"/>
        <v>-0.3067999999999975</v>
      </c>
      <c r="K149">
        <f t="shared" si="25"/>
        <v>7.763200000000003</v>
      </c>
      <c r="L149">
        <f t="shared" si="20"/>
        <v>0.7874474737063328</v>
      </c>
      <c r="Q149">
        <f t="shared" si="26"/>
        <v>0</v>
      </c>
      <c r="R149">
        <f t="shared" si="21"/>
        <v>0</v>
      </c>
      <c r="S149" t="e">
        <f t="shared" si="22"/>
        <v>#NUM!</v>
      </c>
    </row>
    <row r="150" spans="3:19" ht="12.75">
      <c r="C150">
        <f t="shared" si="23"/>
        <v>-0.6579000000000005</v>
      </c>
      <c r="D150">
        <f t="shared" si="18"/>
        <v>6.262099999999999</v>
      </c>
      <c r="E150">
        <f t="shared" si="19"/>
        <v>0.36764643723934787</v>
      </c>
      <c r="J150">
        <f t="shared" si="24"/>
        <v>-0.3008999999999975</v>
      </c>
      <c r="K150">
        <f t="shared" si="25"/>
        <v>7.769100000000003</v>
      </c>
      <c r="L150">
        <f t="shared" si="20"/>
        <v>0.803837125489429</v>
      </c>
      <c r="Q150">
        <f t="shared" si="26"/>
        <v>0</v>
      </c>
      <c r="R150">
        <f t="shared" si="21"/>
        <v>0</v>
      </c>
      <c r="S150" t="e">
        <f t="shared" si="22"/>
        <v>#NUM!</v>
      </c>
    </row>
    <row r="151" spans="3:19" ht="12.75">
      <c r="C151">
        <f t="shared" si="23"/>
        <v>-0.6450000000000005</v>
      </c>
      <c r="D151">
        <f t="shared" si="18"/>
        <v>6.2749999999999995</v>
      </c>
      <c r="E151">
        <f t="shared" si="19"/>
        <v>0.3751484101071987</v>
      </c>
      <c r="J151">
        <f t="shared" si="24"/>
        <v>-0.2949999999999975</v>
      </c>
      <c r="K151">
        <f t="shared" si="25"/>
        <v>7.775000000000003</v>
      </c>
      <c r="L151">
        <f t="shared" si="20"/>
        <v>0.8202397441326962</v>
      </c>
      <c r="Q151">
        <f t="shared" si="26"/>
        <v>0</v>
      </c>
      <c r="R151">
        <f t="shared" si="21"/>
        <v>0</v>
      </c>
      <c r="S151" t="e">
        <f t="shared" si="22"/>
        <v>#NUM!</v>
      </c>
    </row>
    <row r="152" spans="3:19" ht="12.75">
      <c r="C152">
        <f t="shared" si="23"/>
        <v>-0.6321000000000004</v>
      </c>
      <c r="D152">
        <f t="shared" si="18"/>
        <v>6.2879</v>
      </c>
      <c r="E152">
        <f t="shared" si="19"/>
        <v>0.3826503729721589</v>
      </c>
      <c r="J152">
        <f t="shared" si="24"/>
        <v>-0.28909999999999747</v>
      </c>
      <c r="K152">
        <f t="shared" si="25"/>
        <v>7.780900000000003</v>
      </c>
      <c r="L152">
        <f t="shared" si="20"/>
        <v>0.8366423409052365</v>
      </c>
      <c r="Q152">
        <f t="shared" si="26"/>
        <v>0</v>
      </c>
      <c r="R152">
        <f t="shared" si="21"/>
        <v>0</v>
      </c>
      <c r="S152" t="e">
        <f t="shared" si="22"/>
        <v>#NUM!</v>
      </c>
    </row>
    <row r="153" spans="3:19" ht="12.75">
      <c r="C153">
        <f t="shared" si="23"/>
        <v>-0.6192000000000004</v>
      </c>
      <c r="D153">
        <f t="shared" si="18"/>
        <v>6.3008</v>
      </c>
      <c r="E153">
        <f t="shared" si="19"/>
        <v>0.3901462652683983</v>
      </c>
      <c r="J153">
        <f t="shared" si="24"/>
        <v>-0.28319999999999745</v>
      </c>
      <c r="K153">
        <f t="shared" si="25"/>
        <v>7.786800000000003</v>
      </c>
      <c r="L153">
        <f t="shared" si="20"/>
        <v>0.8530316647393871</v>
      </c>
      <c r="Q153">
        <f t="shared" si="26"/>
        <v>0</v>
      </c>
      <c r="R153">
        <f t="shared" si="21"/>
        <v>0</v>
      </c>
      <c r="S153" t="e">
        <f t="shared" si="22"/>
        <v>#NUM!</v>
      </c>
    </row>
    <row r="154" spans="3:19" ht="12.75">
      <c r="C154">
        <f t="shared" si="23"/>
        <v>-0.6063000000000004</v>
      </c>
      <c r="D154">
        <f t="shared" si="18"/>
        <v>6.3137</v>
      </c>
      <c r="E154">
        <f t="shared" si="19"/>
        <v>0.3976299138381708</v>
      </c>
      <c r="J154">
        <f t="shared" si="24"/>
        <v>-0.27729999999999744</v>
      </c>
      <c r="K154">
        <f t="shared" si="25"/>
        <v>7.792700000000003</v>
      </c>
      <c r="L154">
        <f t="shared" si="20"/>
        <v>0.8693942183919404</v>
      </c>
      <c r="Q154">
        <f t="shared" si="26"/>
        <v>0</v>
      </c>
      <c r="R154">
        <f t="shared" si="21"/>
        <v>0</v>
      </c>
      <c r="S154" t="e">
        <f t="shared" si="22"/>
        <v>#NUM!</v>
      </c>
    </row>
    <row r="155" spans="3:19" ht="12.75">
      <c r="C155">
        <f t="shared" si="23"/>
        <v>-0.5934000000000004</v>
      </c>
      <c r="D155">
        <f t="shared" si="18"/>
        <v>6.326599999999999</v>
      </c>
      <c r="E155">
        <f t="shared" si="19"/>
        <v>0.40509504069698143</v>
      </c>
      <c r="J155">
        <f t="shared" si="24"/>
        <v>-0.2713999999999974</v>
      </c>
      <c r="K155">
        <f t="shared" si="25"/>
        <v>7.798600000000003</v>
      </c>
      <c r="L155">
        <f t="shared" si="20"/>
        <v>0.8857162754222211</v>
      </c>
      <c r="Q155">
        <f t="shared" si="26"/>
        <v>0</v>
      </c>
      <c r="R155">
        <f t="shared" si="21"/>
        <v>0</v>
      </c>
      <c r="S155" t="e">
        <f t="shared" si="22"/>
        <v>#NUM!</v>
      </c>
    </row>
    <row r="156" spans="3:19" ht="12.75">
      <c r="C156">
        <f t="shared" si="23"/>
        <v>-0.5805000000000003</v>
      </c>
      <c r="D156">
        <f t="shared" si="18"/>
        <v>6.339499999999999</v>
      </c>
      <c r="E156">
        <f t="shared" si="19"/>
        <v>0.41253527116086</v>
      </c>
      <c r="J156">
        <f t="shared" si="24"/>
        <v>-0.2654999999999974</v>
      </c>
      <c r="K156">
        <f t="shared" si="25"/>
        <v>7.804500000000003</v>
      </c>
      <c r="L156">
        <f t="shared" si="20"/>
        <v>0.9019838979618878</v>
      </c>
      <c r="Q156">
        <f t="shared" si="26"/>
        <v>0</v>
      </c>
      <c r="R156">
        <f t="shared" si="21"/>
        <v>0</v>
      </c>
      <c r="S156" t="e">
        <f t="shared" si="22"/>
        <v>#NUM!</v>
      </c>
    </row>
    <row r="157" spans="3:19" ht="12.75">
      <c r="C157">
        <f t="shared" si="23"/>
        <v>-0.5676000000000003</v>
      </c>
      <c r="D157">
        <f t="shared" si="18"/>
        <v>6.352399999999999</v>
      </c>
      <c r="E157">
        <f t="shared" si="19"/>
        <v>0.4199441423230044</v>
      </c>
      <c r="J157">
        <f t="shared" si="24"/>
        <v>-0.2595999999999974</v>
      </c>
      <c r="K157">
        <f t="shared" si="25"/>
        <v>7.810400000000003</v>
      </c>
      <c r="L157">
        <f t="shared" si="20"/>
        <v>0.9181829552486105</v>
      </c>
      <c r="Q157">
        <f t="shared" si="26"/>
        <v>0</v>
      </c>
      <c r="R157">
        <f t="shared" si="21"/>
        <v>0</v>
      </c>
      <c r="S157" t="e">
        <f t="shared" si="22"/>
        <v>#NUM!</v>
      </c>
    </row>
    <row r="158" spans="3:19" ht="12.75">
      <c r="C158">
        <f t="shared" si="23"/>
        <v>-0.5547000000000003</v>
      </c>
      <c r="D158">
        <f t="shared" si="18"/>
        <v>6.3652999999999995</v>
      </c>
      <c r="E158">
        <f t="shared" si="19"/>
        <v>0.42731511186582405</v>
      </c>
      <c r="J158">
        <f t="shared" si="24"/>
        <v>-0.25369999999999737</v>
      </c>
      <c r="K158">
        <f t="shared" si="25"/>
        <v>7.816300000000003</v>
      </c>
      <c r="L158">
        <f t="shared" si="20"/>
        <v>0.9342991428930805</v>
      </c>
      <c r="Q158">
        <f t="shared" si="26"/>
        <v>0</v>
      </c>
      <c r="R158">
        <f t="shared" si="21"/>
        <v>0</v>
      </c>
      <c r="S158" t="e">
        <f t="shared" si="22"/>
        <v>#NUM!</v>
      </c>
    </row>
    <row r="159" spans="3:19" ht="12.75">
      <c r="C159">
        <f t="shared" si="23"/>
        <v>-0.5418000000000003</v>
      </c>
      <c r="D159">
        <f t="shared" si="18"/>
        <v>6.3782</v>
      </c>
      <c r="E159">
        <f t="shared" si="19"/>
        <v>0.43464156719320995</v>
      </c>
      <c r="J159">
        <f t="shared" si="24"/>
        <v>-0.24779999999999738</v>
      </c>
      <c r="K159">
        <f t="shared" si="25"/>
        <v>7.822200000000003</v>
      </c>
      <c r="L159">
        <f t="shared" si="20"/>
        <v>0.9503180028461783</v>
      </c>
      <c r="Q159">
        <f t="shared" si="26"/>
        <v>0</v>
      </c>
      <c r="R159">
        <f t="shared" si="21"/>
        <v>0</v>
      </c>
      <c r="S159" t="e">
        <f t="shared" si="22"/>
        <v>#NUM!</v>
      </c>
    </row>
    <row r="160" spans="3:19" ht="12.75">
      <c r="C160">
        <f t="shared" si="23"/>
        <v>-0.5289000000000003</v>
      </c>
      <c r="D160">
        <f t="shared" si="18"/>
        <v>6.3911</v>
      </c>
      <c r="E160">
        <f t="shared" si="19"/>
        <v>0.44191683486667765</v>
      </c>
      <c r="J160">
        <f t="shared" si="24"/>
        <v>-0.2418999999999974</v>
      </c>
      <c r="K160">
        <f t="shared" si="25"/>
        <v>7.828100000000003</v>
      </c>
      <c r="L160">
        <f t="shared" si="20"/>
        <v>0.9662249440305399</v>
      </c>
      <c r="Q160">
        <f t="shared" si="26"/>
        <v>0</v>
      </c>
      <c r="R160">
        <f t="shared" si="21"/>
        <v>0</v>
      </c>
      <c r="S160" t="e">
        <f t="shared" si="22"/>
        <v>#NUM!</v>
      </c>
    </row>
    <row r="161" spans="3:19" ht="12.75">
      <c r="C161">
        <f t="shared" si="23"/>
        <v>-0.5160000000000002</v>
      </c>
      <c r="D161">
        <f t="shared" si="18"/>
        <v>6.404</v>
      </c>
      <c r="E161">
        <f t="shared" si="19"/>
        <v>0.44913419032788</v>
      </c>
      <c r="J161">
        <f t="shared" si="24"/>
        <v>-0.2359999999999974</v>
      </c>
      <c r="K161">
        <f t="shared" si="25"/>
        <v>7.834000000000003</v>
      </c>
      <c r="L161">
        <f t="shared" si="20"/>
        <v>0.9820052635982536</v>
      </c>
      <c r="Q161">
        <f t="shared" si="26"/>
        <v>0</v>
      </c>
      <c r="R161">
        <f t="shared" si="21"/>
        <v>0</v>
      </c>
      <c r="S161" t="e">
        <f t="shared" si="22"/>
        <v>#NUM!</v>
      </c>
    </row>
    <row r="162" spans="3:19" ht="12.75">
      <c r="C162">
        <f t="shared" si="23"/>
        <v>-0.5031000000000002</v>
      </c>
      <c r="D162">
        <f t="shared" si="18"/>
        <v>6.4169</v>
      </c>
      <c r="E162">
        <f t="shared" si="19"/>
        <v>0.456286867888876</v>
      </c>
      <c r="J162">
        <f t="shared" si="24"/>
        <v>-0.23009999999999742</v>
      </c>
      <c r="K162">
        <f t="shared" si="25"/>
        <v>7.839900000000003</v>
      </c>
      <c r="L162">
        <f t="shared" si="20"/>
        <v>0.9976441687739902</v>
      </c>
      <c r="Q162">
        <f t="shared" si="26"/>
        <v>0</v>
      </c>
      <c r="R162">
        <f t="shared" si="21"/>
        <v>0</v>
      </c>
      <c r="S162" t="e">
        <f t="shared" si="22"/>
        <v>#NUM!</v>
      </c>
    </row>
    <row r="163" spans="3:19" ht="12.75">
      <c r="C163">
        <f t="shared" si="23"/>
        <v>-0.4902000000000002</v>
      </c>
      <c r="D163">
        <f t="shared" si="18"/>
        <v>6.4298</v>
      </c>
      <c r="E163">
        <f t="shared" si="19"/>
        <v>0.4633680709704692</v>
      </c>
      <c r="J163">
        <f t="shared" si="24"/>
        <v>-0.22419999999999743</v>
      </c>
      <c r="K163">
        <f t="shared" si="25"/>
        <v>7.845800000000003</v>
      </c>
      <c r="L163">
        <f t="shared" si="20"/>
        <v>1.0131267992405244</v>
      </c>
      <c r="Q163">
        <f t="shared" si="26"/>
        <v>0</v>
      </c>
      <c r="R163">
        <f t="shared" si="21"/>
        <v>0</v>
      </c>
      <c r="S163" t="e">
        <f t="shared" si="22"/>
        <v>#NUM!</v>
      </c>
    </row>
    <row r="164" spans="3:19" ht="12.75">
      <c r="C164">
        <f t="shared" si="23"/>
        <v>-0.47730000000000017</v>
      </c>
      <c r="D164">
        <f t="shared" si="18"/>
        <v>6.442699999999999</v>
      </c>
      <c r="E164">
        <f t="shared" si="19"/>
        <v>0.470370982567907</v>
      </c>
      <c r="J164">
        <f t="shared" si="24"/>
        <v>-0.21829999999999744</v>
      </c>
      <c r="K164">
        <f t="shared" si="25"/>
        <v>7.851700000000003</v>
      </c>
      <c r="L164">
        <f t="shared" si="20"/>
        <v>1.0284382500213627</v>
      </c>
      <c r="Q164">
        <f t="shared" si="26"/>
        <v>0</v>
      </c>
      <c r="R164">
        <f t="shared" si="21"/>
        <v>0</v>
      </c>
      <c r="S164" t="e">
        <f t="shared" si="22"/>
        <v>#NUM!</v>
      </c>
    </row>
    <row r="165" spans="3:19" ht="12.75">
      <c r="C165">
        <f t="shared" si="23"/>
        <v>-0.46440000000000015</v>
      </c>
      <c r="D165">
        <f t="shared" si="18"/>
        <v>6.4556</v>
      </c>
      <c r="E165">
        <f t="shared" si="19"/>
        <v>0.4772887759222525</v>
      </c>
      <c r="J165">
        <f t="shared" si="24"/>
        <v>-0.21239999999999745</v>
      </c>
      <c r="K165">
        <f t="shared" si="25"/>
        <v>7.857600000000003</v>
      </c>
      <c r="L165">
        <f t="shared" si="20"/>
        <v>1.0435635948130673</v>
      </c>
      <c r="Q165">
        <f t="shared" si="26"/>
        <v>0</v>
      </c>
      <c r="R165">
        <f t="shared" si="21"/>
        <v>0</v>
      </c>
      <c r="S165" t="e">
        <f t="shared" si="22"/>
        <v>#NUM!</v>
      </c>
    </row>
    <row r="166" spans="3:19" ht="12.75">
      <c r="C166">
        <f t="shared" si="23"/>
        <v>-0.4515000000000001</v>
      </c>
      <c r="D166">
        <f t="shared" si="18"/>
        <v>6.4685</v>
      </c>
      <c r="E166">
        <f t="shared" si="19"/>
        <v>0.4841146253748235</v>
      </c>
      <c r="J166">
        <f t="shared" si="24"/>
        <v>-0.20649999999999746</v>
      </c>
      <c r="K166">
        <f t="shared" si="25"/>
        <v>7.863500000000003</v>
      </c>
      <c r="L166">
        <f t="shared" si="20"/>
        <v>1.0584879097178412</v>
      </c>
      <c r="Q166">
        <f t="shared" si="26"/>
        <v>0</v>
      </c>
      <c r="R166">
        <f t="shared" si="21"/>
        <v>0</v>
      </c>
      <c r="S166" t="e">
        <f t="shared" si="22"/>
        <v>#NUM!</v>
      </c>
    </row>
    <row r="167" spans="3:19" ht="12.75">
      <c r="C167">
        <f t="shared" si="23"/>
        <v>-0.4386000000000001</v>
      </c>
      <c r="D167">
        <f t="shared" si="18"/>
        <v>6.4814</v>
      </c>
      <c r="E167">
        <f t="shared" si="19"/>
        <v>0.490841717381229</v>
      </c>
      <c r="J167">
        <f t="shared" si="24"/>
        <v>-0.20059999999999747</v>
      </c>
      <c r="K167">
        <f t="shared" si="25"/>
        <v>7.869400000000002</v>
      </c>
      <c r="L167">
        <f t="shared" si="20"/>
        <v>1.0731962973250664</v>
      </c>
      <c r="Q167">
        <f t="shared" si="26"/>
        <v>0</v>
      </c>
      <c r="R167">
        <f t="shared" si="21"/>
        <v>0</v>
      </c>
      <c r="S167" t="e">
        <f t="shared" si="22"/>
        <v>#NUM!</v>
      </c>
    </row>
    <row r="168" spans="3:19" ht="12.75">
      <c r="C168">
        <f t="shared" si="23"/>
        <v>-0.4257000000000001</v>
      </c>
      <c r="D168">
        <f t="shared" si="18"/>
        <v>6.4943</v>
      </c>
      <c r="E168">
        <f t="shared" si="19"/>
        <v>0.4974632616607324</v>
      </c>
      <c r="J168">
        <f t="shared" si="24"/>
        <v>-0.1946999999999975</v>
      </c>
      <c r="K168">
        <f t="shared" si="25"/>
        <v>7.875300000000003</v>
      </c>
      <c r="L168">
        <f t="shared" si="20"/>
        <v>1.0876739110887264</v>
      </c>
      <c r="Q168">
        <f t="shared" si="26"/>
        <v>0</v>
      </c>
      <c r="R168">
        <f t="shared" si="21"/>
        <v>0</v>
      </c>
      <c r="S168" t="e">
        <f t="shared" si="22"/>
        <v>#NUM!</v>
      </c>
    </row>
    <row r="169" spans="3:19" ht="12.75">
      <c r="C169">
        <f t="shared" si="23"/>
        <v>-0.41280000000000006</v>
      </c>
      <c r="D169">
        <f t="shared" si="18"/>
        <v>6.5072</v>
      </c>
      <c r="E169">
        <f t="shared" si="19"/>
        <v>0.5039725024559413</v>
      </c>
      <c r="J169">
        <f t="shared" si="24"/>
        <v>-0.1887999999999975</v>
      </c>
      <c r="K169">
        <f t="shared" si="25"/>
        <v>7.881200000000002</v>
      </c>
      <c r="L169">
        <f t="shared" si="20"/>
        <v>1.101905979946047</v>
      </c>
      <c r="Q169">
        <f t="shared" si="26"/>
        <v>0</v>
      </c>
      <c r="R169">
        <f t="shared" si="21"/>
        <v>0</v>
      </c>
      <c r="S169" t="e">
        <f t="shared" si="22"/>
        <v>#NUM!</v>
      </c>
    </row>
    <row r="170" spans="3:19" ht="12.75">
      <c r="C170">
        <f t="shared" si="23"/>
        <v>-0.39990000000000003</v>
      </c>
      <c r="D170">
        <f t="shared" si="18"/>
        <v>6.5201</v>
      </c>
      <c r="E170">
        <f t="shared" si="19"/>
        <v>0.5103627298771546</v>
      </c>
      <c r="J170">
        <f t="shared" si="24"/>
        <v>-0.1828999999999975</v>
      </c>
      <c r="K170">
        <f t="shared" si="25"/>
        <v>7.887100000000003</v>
      </c>
      <c r="L170">
        <f t="shared" si="20"/>
        <v>1.1158778331212422</v>
      </c>
      <c r="Q170">
        <f t="shared" si="26"/>
        <v>0</v>
      </c>
      <c r="R170">
        <f t="shared" si="21"/>
        <v>0</v>
      </c>
      <c r="S170" t="e">
        <f t="shared" si="22"/>
        <v>#NUM!</v>
      </c>
    </row>
    <row r="171" spans="3:19" ht="12.75">
      <c r="C171">
        <f t="shared" si="23"/>
        <v>-0.387</v>
      </c>
      <c r="D171">
        <f t="shared" si="18"/>
        <v>6.5329999999999995</v>
      </c>
      <c r="E171">
        <f t="shared" si="19"/>
        <v>0.5166272913051156</v>
      </c>
      <c r="J171">
        <f t="shared" si="24"/>
        <v>-0.17699999999999752</v>
      </c>
      <c r="K171">
        <f t="shared" si="25"/>
        <v>7.8930000000000025</v>
      </c>
      <c r="L171">
        <f t="shared" si="20"/>
        <v>1.1295749250569536</v>
      </c>
      <c r="Q171">
        <f t="shared" si="26"/>
        <v>0</v>
      </c>
      <c r="R171">
        <f t="shared" si="21"/>
        <v>0</v>
      </c>
      <c r="S171" t="e">
        <f t="shared" si="22"/>
        <v>#NUM!</v>
      </c>
    </row>
    <row r="172" spans="3:19" ht="12.75">
      <c r="C172">
        <f t="shared" si="23"/>
        <v>-0.3741</v>
      </c>
      <c r="D172">
        <f t="shared" si="18"/>
        <v>6.5459</v>
      </c>
      <c r="E172">
        <f t="shared" si="19"/>
        <v>0.5227596028253961</v>
      </c>
      <c r="J172">
        <f t="shared" si="24"/>
        <v>-0.17109999999999753</v>
      </c>
      <c r="K172">
        <f t="shared" si="25"/>
        <v>7.898900000000003</v>
      </c>
      <c r="L172">
        <f t="shared" si="20"/>
        <v>1.1429828604148549</v>
      </c>
      <c r="Q172">
        <f t="shared" si="26"/>
        <v>0</v>
      </c>
      <c r="R172">
        <f t="shared" si="21"/>
        <v>0</v>
      </c>
      <c r="S172" t="e">
        <f t="shared" si="22"/>
        <v>#NUM!</v>
      </c>
    </row>
    <row r="173" spans="3:19" ht="12.75">
      <c r="C173">
        <f t="shared" si="23"/>
        <v>-0.36119999999999997</v>
      </c>
      <c r="D173">
        <f t="shared" si="18"/>
        <v>6.5588</v>
      </c>
      <c r="E173">
        <f t="shared" si="19"/>
        <v>0.5287531606672132</v>
      </c>
      <c r="J173">
        <f t="shared" si="24"/>
        <v>-0.16519999999999754</v>
      </c>
      <c r="K173">
        <f t="shared" si="25"/>
        <v>7.9048000000000025</v>
      </c>
      <c r="L173">
        <f t="shared" si="20"/>
        <v>1.1560874190859463</v>
      </c>
      <c r="Q173">
        <f t="shared" si="26"/>
        <v>0</v>
      </c>
      <c r="R173">
        <f t="shared" si="21"/>
        <v>0</v>
      </c>
      <c r="S173" t="e">
        <f t="shared" si="22"/>
        <v>#NUM!</v>
      </c>
    </row>
    <row r="174" spans="3:19" ht="12.75">
      <c r="C174">
        <f t="shared" si="23"/>
        <v>-0.34829999999999994</v>
      </c>
      <c r="D174">
        <f t="shared" si="18"/>
        <v>6.5717</v>
      </c>
      <c r="E174">
        <f t="shared" si="19"/>
        <v>0.5346015526191215</v>
      </c>
      <c r="J174">
        <f t="shared" si="24"/>
        <v>-0.15929999999999755</v>
      </c>
      <c r="K174">
        <f t="shared" si="25"/>
        <v>7.910700000000003</v>
      </c>
      <c r="L174">
        <f t="shared" si="20"/>
        <v>1.1688745811502879</v>
      </c>
      <c r="Q174">
        <f t="shared" si="26"/>
        <v>0</v>
      </c>
      <c r="R174">
        <f t="shared" si="21"/>
        <v>0</v>
      </c>
      <c r="S174" t="e">
        <f t="shared" si="22"/>
        <v>#NUM!</v>
      </c>
    </row>
    <row r="175" spans="3:19" ht="12.75">
      <c r="C175">
        <f t="shared" si="23"/>
        <v>-0.3353999999999999</v>
      </c>
      <c r="D175">
        <f t="shared" si="18"/>
        <v>6.5846</v>
      </c>
      <c r="E175">
        <f t="shared" si="19"/>
        <v>0.5402984693937589</v>
      </c>
      <c r="J175">
        <f t="shared" si="24"/>
        <v>-0.15339999999999757</v>
      </c>
      <c r="K175">
        <f t="shared" si="25"/>
        <v>7.9166000000000025</v>
      </c>
      <c r="L175">
        <f t="shared" si="20"/>
        <v>1.1813305517253423</v>
      </c>
      <c r="Q175">
        <f t="shared" si="26"/>
        <v>0</v>
      </c>
      <c r="R175">
        <f t="shared" si="21"/>
        <v>0</v>
      </c>
      <c r="S175" t="e">
        <f t="shared" si="22"/>
        <v>#NUM!</v>
      </c>
    </row>
    <row r="176" spans="3:19" ht="12.75">
      <c r="C176">
        <f t="shared" si="23"/>
        <v>-0.3224999999999999</v>
      </c>
      <c r="D176">
        <f t="shared" si="18"/>
        <v>6.5975</v>
      </c>
      <c r="E176">
        <f t="shared" si="19"/>
        <v>0.5458377159136426</v>
      </c>
      <c r="J176">
        <f t="shared" si="24"/>
        <v>-0.14749999999999758</v>
      </c>
      <c r="K176">
        <f t="shared" si="25"/>
        <v>7.922500000000003</v>
      </c>
      <c r="L176">
        <f t="shared" si="20"/>
        <v>1.193441785641698</v>
      </c>
      <c r="Q176">
        <f t="shared" si="26"/>
        <v>0</v>
      </c>
      <c r="R176">
        <f t="shared" si="21"/>
        <v>0</v>
      </c>
      <c r="S176" t="e">
        <f t="shared" si="22"/>
        <v>#NUM!</v>
      </c>
    </row>
    <row r="177" spans="3:19" ht="12.75">
      <c r="C177">
        <f t="shared" si="23"/>
        <v>-0.3095999999999999</v>
      </c>
      <c r="D177">
        <f t="shared" si="18"/>
        <v>6.6104</v>
      </c>
      <c r="E177">
        <f t="shared" si="19"/>
        <v>0.551213222489918</v>
      </c>
      <c r="J177">
        <f t="shared" si="24"/>
        <v>-0.1415999999999976</v>
      </c>
      <c r="K177">
        <f t="shared" si="25"/>
        <v>7.928400000000003</v>
      </c>
      <c r="L177">
        <f t="shared" si="20"/>
        <v>1.2051950118847405</v>
      </c>
      <c r="Q177">
        <f t="shared" si="26"/>
        <v>0</v>
      </c>
      <c r="R177">
        <f t="shared" si="21"/>
        <v>0</v>
      </c>
      <c r="S177" t="e">
        <f t="shared" si="22"/>
        <v>#NUM!</v>
      </c>
    </row>
    <row r="178" spans="3:19" ht="12.75">
      <c r="C178">
        <f t="shared" si="23"/>
        <v>-0.29669999999999985</v>
      </c>
      <c r="D178">
        <f t="shared" si="18"/>
        <v>6.6233</v>
      </c>
      <c r="E178">
        <f t="shared" si="19"/>
        <v>0.5564190558659606</v>
      </c>
      <c r="J178">
        <f t="shared" si="24"/>
        <v>-0.1356999999999976</v>
      </c>
      <c r="K178">
        <f t="shared" si="25"/>
        <v>7.934300000000003</v>
      </c>
      <c r="L178">
        <f t="shared" si="20"/>
        <v>1.2165772577408336</v>
      </c>
      <c r="Q178">
        <f t="shared" si="26"/>
        <v>0</v>
      </c>
      <c r="R178">
        <f t="shared" si="21"/>
        <v>0</v>
      </c>
      <c r="S178" t="e">
        <f t="shared" si="22"/>
        <v>#NUM!</v>
      </c>
    </row>
    <row r="179" spans="3:19" ht="12.75">
      <c r="C179">
        <f t="shared" si="23"/>
        <v>-0.28379999999999983</v>
      </c>
      <c r="D179">
        <f t="shared" si="18"/>
        <v>6.6362000000000005</v>
      </c>
      <c r="E179">
        <f t="shared" si="19"/>
        <v>0.5614494300978174</v>
      </c>
      <c r="J179">
        <f t="shared" si="24"/>
        <v>-0.1297999999999976</v>
      </c>
      <c r="K179">
        <f t="shared" si="25"/>
        <v>7.940200000000003</v>
      </c>
      <c r="L179">
        <f t="shared" si="20"/>
        <v>1.2275758725867574</v>
      </c>
      <c r="Q179">
        <f t="shared" si="26"/>
        <v>0</v>
      </c>
      <c r="R179">
        <f t="shared" si="21"/>
        <v>0</v>
      </c>
      <c r="S179" t="e">
        <f t="shared" si="22"/>
        <v>#NUM!</v>
      </c>
    </row>
    <row r="180" spans="3:19" ht="12.75">
      <c r="C180">
        <f t="shared" si="23"/>
        <v>-0.2708999999999998</v>
      </c>
      <c r="D180">
        <f t="shared" si="18"/>
        <v>6.6491</v>
      </c>
      <c r="E180">
        <f t="shared" si="19"/>
        <v>0.5662987172436494</v>
      </c>
      <c r="J180">
        <f t="shared" si="24"/>
        <v>-0.12389999999999761</v>
      </c>
      <c r="K180">
        <f t="shared" si="25"/>
        <v>7.946100000000003</v>
      </c>
      <c r="L180">
        <f t="shared" si="20"/>
        <v>1.2381785512615429</v>
      </c>
      <c r="Q180">
        <f t="shared" si="26"/>
        <v>0</v>
      </c>
      <c r="R180">
        <f t="shared" si="21"/>
        <v>0</v>
      </c>
      <c r="S180" t="e">
        <f t="shared" si="22"/>
        <v>#NUM!</v>
      </c>
    </row>
    <row r="181" spans="3:19" ht="12.75">
      <c r="C181">
        <f t="shared" si="23"/>
        <v>-0.2579999999999998</v>
      </c>
      <c r="D181">
        <f t="shared" si="18"/>
        <v>6.662</v>
      </c>
      <c r="E181">
        <f t="shared" si="19"/>
        <v>0.5709614578346098</v>
      </c>
      <c r="J181">
        <f t="shared" si="24"/>
        <v>-0.1179999999999976</v>
      </c>
      <c r="K181">
        <f t="shared" si="25"/>
        <v>7.952000000000003</v>
      </c>
      <c r="L181">
        <f t="shared" si="20"/>
        <v>1.248373356960422</v>
      </c>
      <c r="Q181">
        <f t="shared" si="26"/>
        <v>0</v>
      </c>
      <c r="R181">
        <f t="shared" si="21"/>
        <v>0</v>
      </c>
      <c r="S181" t="e">
        <f t="shared" si="22"/>
        <v>#NUM!</v>
      </c>
    </row>
    <row r="182" spans="3:19" ht="12.75">
      <c r="C182">
        <f t="shared" si="23"/>
        <v>-0.2450999999999998</v>
      </c>
      <c r="D182">
        <f t="shared" si="18"/>
        <v>6.6749</v>
      </c>
      <c r="E182">
        <f t="shared" si="19"/>
        <v>0.5754323710999473</v>
      </c>
      <c r="J182">
        <f t="shared" si="24"/>
        <v>-0.1120999999999976</v>
      </c>
      <c r="K182">
        <f t="shared" si="25"/>
        <v>7.957900000000003</v>
      </c>
      <c r="L182">
        <f t="shared" si="20"/>
        <v>1.258148743591414</v>
      </c>
      <c r="Q182">
        <f t="shared" si="26"/>
        <v>0</v>
      </c>
      <c r="R182">
        <f t="shared" si="21"/>
        <v>0</v>
      </c>
      <c r="S182" t="e">
        <f t="shared" si="22"/>
        <v>#NUM!</v>
      </c>
    </row>
    <row r="183" spans="3:19" ht="12.75">
      <c r="C183">
        <f t="shared" si="23"/>
        <v>-0.2321999999999998</v>
      </c>
      <c r="D183">
        <f t="shared" si="18"/>
        <v>6.6878</v>
      </c>
      <c r="E183">
        <f t="shared" si="19"/>
        <v>0.5797063649195788</v>
      </c>
      <c r="J183">
        <f t="shared" si="24"/>
        <v>-0.1061999999999976</v>
      </c>
      <c r="K183">
        <f t="shared" si="25"/>
        <v>7.963800000000003</v>
      </c>
      <c r="L183">
        <f t="shared" si="20"/>
        <v>1.2674935775360319</v>
      </c>
      <c r="Q183">
        <f t="shared" si="26"/>
        <v>0</v>
      </c>
      <c r="R183">
        <f t="shared" si="21"/>
        <v>0</v>
      </c>
      <c r="S183" t="e">
        <f t="shared" si="22"/>
        <v>#NUM!</v>
      </c>
    </row>
    <row r="184" spans="3:19" ht="12.75">
      <c r="C184">
        <f t="shared" si="23"/>
        <v>-0.2192999999999998</v>
      </c>
      <c r="D184">
        <f t="shared" si="18"/>
        <v>6.7007</v>
      </c>
      <c r="E184">
        <f t="shared" si="19"/>
        <v>0.5837785454779131</v>
      </c>
      <c r="J184">
        <f t="shared" si="24"/>
        <v>-0.1002999999999976</v>
      </c>
      <c r="K184">
        <f t="shared" si="25"/>
        <v>7.969700000000003</v>
      </c>
      <c r="L184">
        <f t="shared" si="20"/>
        <v>1.2763971587567966</v>
      </c>
      <c r="Q184">
        <f t="shared" si="26"/>
        <v>0</v>
      </c>
      <c r="R184">
        <f t="shared" si="21"/>
        <v>0</v>
      </c>
      <c r="S184" t="e">
        <f t="shared" si="22"/>
        <v>#NUM!</v>
      </c>
    </row>
    <row r="185" spans="3:19" ht="12.75">
      <c r="C185">
        <f t="shared" si="23"/>
        <v>-0.2063999999999998</v>
      </c>
      <c r="D185">
        <f t="shared" si="18"/>
        <v>6.7136000000000005</v>
      </c>
      <c r="E185">
        <f t="shared" si="19"/>
        <v>0.5876442265933359</v>
      </c>
      <c r="J185">
        <f t="shared" si="24"/>
        <v>-0.0943999999999976</v>
      </c>
      <c r="K185">
        <f t="shared" si="25"/>
        <v>7.975600000000003</v>
      </c>
      <c r="L185">
        <f t="shared" si="20"/>
        <v>1.284849241195602</v>
      </c>
      <c r="Q185">
        <f t="shared" si="26"/>
        <v>0</v>
      </c>
      <c r="R185">
        <f t="shared" si="21"/>
        <v>0</v>
      </c>
      <c r="S185" t="e">
        <f t="shared" si="22"/>
        <v>#NUM!</v>
      </c>
    </row>
    <row r="186" spans="3:19" ht="12.75">
      <c r="C186">
        <f t="shared" si="23"/>
        <v>-0.1934999999999998</v>
      </c>
      <c r="D186">
        <f t="shared" si="18"/>
        <v>6.7265</v>
      </c>
      <c r="E186">
        <f t="shared" si="19"/>
        <v>0.5912989386984869</v>
      </c>
      <c r="J186">
        <f t="shared" si="24"/>
        <v>-0.0884999999999976</v>
      </c>
      <c r="K186">
        <f t="shared" si="25"/>
        <v>7.981500000000002</v>
      </c>
      <c r="L186">
        <f t="shared" si="20"/>
        <v>1.2928400524085593</v>
      </c>
      <c r="Q186">
        <f t="shared" si="26"/>
        <v>0</v>
      </c>
      <c r="R186">
        <f t="shared" si="21"/>
        <v>0</v>
      </c>
      <c r="S186" t="e">
        <f t="shared" si="22"/>
        <v>#NUM!</v>
      </c>
    </row>
    <row r="187" spans="3:19" ht="12.75">
      <c r="C187">
        <f t="shared" si="23"/>
        <v>-0.18059999999999982</v>
      </c>
      <c r="D187">
        <f t="shared" si="18"/>
        <v>6.7394</v>
      </c>
      <c r="E187">
        <f t="shared" si="19"/>
        <v>0.5947384374472535</v>
      </c>
      <c r="J187">
        <f t="shared" si="24"/>
        <v>-0.08259999999999759</v>
      </c>
      <c r="K187">
        <f t="shared" si="25"/>
        <v>7.987400000000003</v>
      </c>
      <c r="L187">
        <f t="shared" si="20"/>
        <v>1.3003603123846759</v>
      </c>
      <c r="Q187">
        <f t="shared" si="26"/>
        <v>0</v>
      </c>
      <c r="R187">
        <f t="shared" si="21"/>
        <v>0</v>
      </c>
      <c r="S187" t="e">
        <f t="shared" si="22"/>
        <v>#NUM!</v>
      </c>
    </row>
    <row r="188" spans="3:19" ht="12.75">
      <c r="C188">
        <f t="shared" si="23"/>
        <v>-0.16769999999999982</v>
      </c>
      <c r="D188">
        <f t="shared" si="18"/>
        <v>6.7523</v>
      </c>
      <c r="E188">
        <f t="shared" si="19"/>
        <v>0.5979587119252961</v>
      </c>
      <c r="J188">
        <f t="shared" si="24"/>
        <v>-0.07669999999999759</v>
      </c>
      <c r="K188">
        <f t="shared" si="25"/>
        <v>7.993300000000002</v>
      </c>
      <c r="L188">
        <f t="shared" si="20"/>
        <v>1.3074012514976843</v>
      </c>
      <c r="Q188">
        <f t="shared" si="26"/>
        <v>0</v>
      </c>
      <c r="R188">
        <f t="shared" si="21"/>
        <v>0</v>
      </c>
      <c r="S188" t="e">
        <f t="shared" si="22"/>
        <v>#NUM!</v>
      </c>
    </row>
    <row r="189" spans="3:19" ht="12.75">
      <c r="C189">
        <f t="shared" si="23"/>
        <v>-0.15479999999999983</v>
      </c>
      <c r="D189">
        <f t="shared" si="18"/>
        <v>6.7652</v>
      </c>
      <c r="E189">
        <f t="shared" si="19"/>
        <v>0.6009559924418822</v>
      </c>
      <c r="J189">
        <f t="shared" si="24"/>
        <v>-0.07079999999999759</v>
      </c>
      <c r="K189">
        <f t="shared" si="25"/>
        <v>7.999200000000003</v>
      </c>
      <c r="L189">
        <f t="shared" si="20"/>
        <v>1.3139546275424234</v>
      </c>
      <c r="Q189">
        <f t="shared" si="26"/>
        <v>0</v>
      </c>
      <c r="R189">
        <f t="shared" si="21"/>
        <v>0</v>
      </c>
      <c r="S189" t="e">
        <f t="shared" si="22"/>
        <v>#NUM!</v>
      </c>
    </row>
    <row r="190" spans="3:19" ht="12.75">
      <c r="C190">
        <f t="shared" si="23"/>
        <v>-0.14189999999999983</v>
      </c>
      <c r="D190">
        <f t="shared" si="18"/>
        <v>6.7781</v>
      </c>
      <c r="E190">
        <f t="shared" si="19"/>
        <v>0.6037267578818456</v>
      </c>
      <c r="J190">
        <f t="shared" si="24"/>
        <v>-0.06489999999999758</v>
      </c>
      <c r="K190">
        <f t="shared" si="25"/>
        <v>8.005100000000002</v>
      </c>
      <c r="L190">
        <f t="shared" si="20"/>
        <v>1.3200127418094614</v>
      </c>
      <c r="Q190">
        <f t="shared" si="26"/>
        <v>0</v>
      </c>
      <c r="R190">
        <f t="shared" si="21"/>
        <v>0</v>
      </c>
      <c r="S190" t="e">
        <f t="shared" si="22"/>
        <v>#NUM!</v>
      </c>
    </row>
    <row r="191" spans="3:19" ht="12.75">
      <c r="C191">
        <f t="shared" si="23"/>
        <v>-0.12899999999999984</v>
      </c>
      <c r="D191">
        <f t="shared" si="18"/>
        <v>6.791</v>
      </c>
      <c r="E191">
        <f t="shared" si="19"/>
        <v>0.606267742597606</v>
      </c>
      <c r="J191">
        <f t="shared" si="24"/>
        <v>-0.05899999999999758</v>
      </c>
      <c r="K191">
        <f t="shared" si="25"/>
        <v>8.011000000000003</v>
      </c>
      <c r="L191">
        <f t="shared" si="20"/>
        <v>1.32556845415409</v>
      </c>
      <c r="Q191">
        <f t="shared" si="26"/>
        <v>0</v>
      </c>
      <c r="R191">
        <f t="shared" si="21"/>
        <v>0</v>
      </c>
      <c r="S191" t="e">
        <f t="shared" si="22"/>
        <v>#NUM!</v>
      </c>
    </row>
    <row r="192" spans="3:19" ht="12.75">
      <c r="C192">
        <f t="shared" si="23"/>
        <v>-0.11609999999999984</v>
      </c>
      <c r="D192">
        <f t="shared" si="18"/>
        <v>6.8039000000000005</v>
      </c>
      <c r="E192">
        <f t="shared" si="19"/>
        <v>0.6085759428223704</v>
      </c>
      <c r="J192">
        <f t="shared" si="24"/>
        <v>-0.05309999999999758</v>
      </c>
      <c r="K192">
        <f t="shared" si="25"/>
        <v>8.016900000000003</v>
      </c>
      <c r="L192">
        <f t="shared" si="20"/>
        <v>1.330615197018405</v>
      </c>
      <c r="Q192">
        <f t="shared" si="26"/>
        <v>0</v>
      </c>
      <c r="R192">
        <f t="shared" si="21"/>
        <v>0</v>
      </c>
      <c r="S192" t="e">
        <f t="shared" si="22"/>
        <v>#NUM!</v>
      </c>
    </row>
    <row r="193" spans="3:19" ht="12.75">
      <c r="C193">
        <f t="shared" si="23"/>
        <v>-0.10319999999999985</v>
      </c>
      <c r="D193">
        <f t="shared" si="18"/>
        <v>6.8168</v>
      </c>
      <c r="E193">
        <f t="shared" si="19"/>
        <v>0.6106486225868849</v>
      </c>
      <c r="J193">
        <f t="shared" si="24"/>
        <v>-0.04719999999999758</v>
      </c>
      <c r="K193">
        <f t="shared" si="25"/>
        <v>8.022800000000002</v>
      </c>
      <c r="L193">
        <f t="shared" si="20"/>
        <v>1.3351469883679365</v>
      </c>
      <c r="Q193">
        <f t="shared" si="26"/>
        <v>0</v>
      </c>
      <c r="R193">
        <f t="shared" si="21"/>
        <v>0</v>
      </c>
      <c r="S193" t="e">
        <f t="shared" si="22"/>
        <v>#NUM!</v>
      </c>
    </row>
    <row r="194" spans="3:19" ht="12.75">
      <c r="C194">
        <f t="shared" si="23"/>
        <v>-0.09029999999999985</v>
      </c>
      <c r="D194">
        <f aca="true" t="shared" si="27" ref="D194:D257">C194+$A$47</f>
        <v>6.8297</v>
      </c>
      <c r="E194">
        <f aca="true" t="shared" si="28" ref="E194:E257">NORMDIST(C194,0,$B$49,FALSE)</f>
        <v>0.6124833191234281</v>
      </c>
      <c r="J194">
        <f t="shared" si="24"/>
        <v>-0.041299999999997575</v>
      </c>
      <c r="K194">
        <f t="shared" si="25"/>
        <v>8.028700000000002</v>
      </c>
      <c r="L194">
        <f aca="true" t="shared" si="29" ref="L194:L257">NORMDIST(J194,0,$I$49,FALSE)</f>
        <v>1.3391584435071582</v>
      </c>
      <c r="Q194">
        <f t="shared" si="26"/>
        <v>0</v>
      </c>
      <c r="R194">
        <f aca="true" t="shared" si="30" ref="R194:R257">Q194+$O$47</f>
        <v>0</v>
      </c>
      <c r="S194" t="e">
        <f aca="true" t="shared" si="31" ref="S194:S257">NORMDIST(Q194,0,$P$49,FALSE)</f>
        <v>#NUM!</v>
      </c>
    </row>
    <row r="195" spans="3:19" ht="12.75">
      <c r="C195">
        <f aca="true" t="shared" si="32" ref="C195:C258">C194+$G$1</f>
        <v>-0.07739999999999986</v>
      </c>
      <c r="D195">
        <f t="shared" si="27"/>
        <v>6.8426</v>
      </c>
      <c r="E195">
        <f t="shared" si="28"/>
        <v>0.6140778477421024</v>
      </c>
      <c r="J195">
        <f aca="true" t="shared" si="33" ref="J195:J258">J194+$N$1</f>
        <v>-0.03539999999999757</v>
      </c>
      <c r="K195">
        <f aca="true" t="shared" si="34" ref="K195:K258">J195+$H$47</f>
        <v>8.034600000000003</v>
      </c>
      <c r="L195">
        <f t="shared" si="29"/>
        <v>1.3426447857412083</v>
      </c>
      <c r="Q195">
        <f aca="true" t="shared" si="35" ref="Q195:Q258">Q194+$U$1</f>
        <v>0</v>
      </c>
      <c r="R195">
        <f t="shared" si="30"/>
        <v>0</v>
      </c>
      <c r="S195" t="e">
        <f t="shared" si="31"/>
        <v>#NUM!</v>
      </c>
    </row>
    <row r="196" spans="3:19" ht="12.75">
      <c r="C196">
        <f t="shared" si="32"/>
        <v>-0.06449999999999986</v>
      </c>
      <c r="D196">
        <f t="shared" si="27"/>
        <v>6.8555</v>
      </c>
      <c r="E196">
        <f t="shared" si="28"/>
        <v>0.6154303061659097</v>
      </c>
      <c r="J196">
        <f t="shared" si="33"/>
        <v>-0.029499999999997573</v>
      </c>
      <c r="K196">
        <f t="shared" si="34"/>
        <v>8.040500000000003</v>
      </c>
      <c r="L196">
        <f t="shared" si="29"/>
        <v>1.3456018558542782</v>
      </c>
      <c r="Q196">
        <f t="shared" si="35"/>
        <v>0</v>
      </c>
      <c r="R196">
        <f t="shared" si="30"/>
        <v>0</v>
      </c>
      <c r="S196" t="e">
        <f t="shared" si="31"/>
        <v>#NUM!</v>
      </c>
    </row>
    <row r="197" spans="3:19" ht="12.75">
      <c r="C197">
        <f t="shared" si="32"/>
        <v>-0.05159999999999986</v>
      </c>
      <c r="D197">
        <f t="shared" si="27"/>
        <v>6.8684</v>
      </c>
      <c r="E197">
        <f t="shared" si="28"/>
        <v>0.6165390783125718</v>
      </c>
      <c r="J197">
        <f t="shared" si="33"/>
        <v>-0.023599999999997574</v>
      </c>
      <c r="K197">
        <f t="shared" si="34"/>
        <v>8.046400000000002</v>
      </c>
      <c r="L197">
        <f t="shared" si="29"/>
        <v>1.348026120378336</v>
      </c>
      <c r="Q197">
        <f t="shared" si="35"/>
        <v>0</v>
      </c>
      <c r="R197">
        <f t="shared" si="30"/>
        <v>0</v>
      </c>
      <c r="S197" t="e">
        <f t="shared" si="31"/>
        <v>#NUM!</v>
      </c>
    </row>
    <row r="198" spans="3:19" ht="12.75">
      <c r="C198">
        <f t="shared" si="32"/>
        <v>-0.03869999999999986</v>
      </c>
      <c r="D198">
        <f t="shared" si="27"/>
        <v>6.8813</v>
      </c>
      <c r="E198">
        <f t="shared" si="28"/>
        <v>0.6174028375125687</v>
      </c>
      <c r="J198">
        <f t="shared" si="33"/>
        <v>-0.017699999999997575</v>
      </c>
      <c r="K198">
        <f t="shared" si="34"/>
        <v>8.052300000000002</v>
      </c>
      <c r="L198">
        <f t="shared" si="29"/>
        <v>1.3499146786291765</v>
      </c>
      <c r="Q198">
        <f t="shared" si="35"/>
        <v>0</v>
      </c>
      <c r="R198">
        <f t="shared" si="30"/>
        <v>0</v>
      </c>
      <c r="S198" t="e">
        <f t="shared" si="31"/>
        <v>#NUM!</v>
      </c>
    </row>
    <row r="199" spans="3:19" ht="12.75">
      <c r="C199">
        <f t="shared" si="32"/>
        <v>-0.025799999999999858</v>
      </c>
      <c r="D199">
        <f t="shared" si="27"/>
        <v>6.8942</v>
      </c>
      <c r="E199">
        <f t="shared" si="28"/>
        <v>0.6180205491544263</v>
      </c>
      <c r="J199">
        <f t="shared" si="33"/>
        <v>-0.011799999999997576</v>
      </c>
      <c r="K199">
        <f t="shared" si="34"/>
        <v>8.058200000000003</v>
      </c>
      <c r="L199">
        <f t="shared" si="29"/>
        <v>1.351265268490187</v>
      </c>
      <c r="Q199">
        <f t="shared" si="35"/>
        <v>0</v>
      </c>
      <c r="R199">
        <f t="shared" si="30"/>
        <v>0</v>
      </c>
      <c r="S199" t="e">
        <f t="shared" si="31"/>
        <v>#NUM!</v>
      </c>
    </row>
    <row r="200" spans="3:19" ht="12.75">
      <c r="C200">
        <f t="shared" si="32"/>
        <v>-0.012899999999999858</v>
      </c>
      <c r="D200">
        <f t="shared" si="27"/>
        <v>6.9071</v>
      </c>
      <c r="E200">
        <f t="shared" si="28"/>
        <v>0.6183914727498698</v>
      </c>
      <c r="J200">
        <f t="shared" si="33"/>
        <v>-0.0058999999999975765</v>
      </c>
      <c r="K200">
        <f t="shared" si="34"/>
        <v>8.064100000000003</v>
      </c>
      <c r="L200">
        <f t="shared" si="29"/>
        <v>1.352076270927682</v>
      </c>
      <c r="Q200">
        <f t="shared" si="35"/>
        <v>0</v>
      </c>
      <c r="R200">
        <f t="shared" si="30"/>
        <v>0</v>
      </c>
      <c r="S200" t="e">
        <f t="shared" si="31"/>
        <v>#NUM!</v>
      </c>
    </row>
    <row r="201" spans="3:19" ht="12.75">
      <c r="C201">
        <f t="shared" si="32"/>
        <v>1.4224732503009818E-16</v>
      </c>
      <c r="D201">
        <f t="shared" si="27"/>
        <v>6.92</v>
      </c>
      <c r="E201">
        <f t="shared" si="28"/>
        <v>0.6185151634130738</v>
      </c>
      <c r="J201">
        <f t="shared" si="33"/>
        <v>2.4234086959395995E-15</v>
      </c>
      <c r="K201">
        <f t="shared" si="34"/>
        <v>8.070000000000002</v>
      </c>
      <c r="L201">
        <f t="shared" si="29"/>
        <v>1.3523467132251956</v>
      </c>
      <c r="Q201">
        <f t="shared" si="35"/>
        <v>0</v>
      </c>
      <c r="R201">
        <f t="shared" si="30"/>
        <v>0</v>
      </c>
      <c r="S201" t="e">
        <f t="shared" si="31"/>
        <v>#NUM!</v>
      </c>
    </row>
    <row r="202" spans="3:19" ht="12.75">
      <c r="C202">
        <f t="shared" si="32"/>
        <v>0.012900000000000142</v>
      </c>
      <c r="D202">
        <f t="shared" si="27"/>
        <v>6.9329</v>
      </c>
      <c r="E202">
        <f t="shared" si="28"/>
        <v>0.6183914727498698</v>
      </c>
      <c r="J202">
        <f t="shared" si="33"/>
        <v>0.005900000000002423</v>
      </c>
      <c r="K202">
        <f t="shared" si="34"/>
        <v>8.075900000000003</v>
      </c>
      <c r="L202">
        <f t="shared" si="29"/>
        <v>1.3520762709276815</v>
      </c>
      <c r="Q202">
        <f t="shared" si="35"/>
        <v>0</v>
      </c>
      <c r="R202">
        <f t="shared" si="30"/>
        <v>0</v>
      </c>
      <c r="S202" t="e">
        <f t="shared" si="31"/>
        <v>#NUM!</v>
      </c>
    </row>
    <row r="203" spans="3:19" ht="12.75">
      <c r="C203">
        <f t="shared" si="32"/>
        <v>0.025800000000000142</v>
      </c>
      <c r="D203">
        <f t="shared" si="27"/>
        <v>6.9458</v>
      </c>
      <c r="E203">
        <f t="shared" si="28"/>
        <v>0.6180205491544263</v>
      </c>
      <c r="J203">
        <f t="shared" si="33"/>
        <v>0.011800000000002423</v>
      </c>
      <c r="K203">
        <f t="shared" si="34"/>
        <v>8.081800000000003</v>
      </c>
      <c r="L203">
        <f t="shared" si="29"/>
        <v>1.351265268490186</v>
      </c>
      <c r="Q203">
        <f t="shared" si="35"/>
        <v>0</v>
      </c>
      <c r="R203">
        <f t="shared" si="30"/>
        <v>0</v>
      </c>
      <c r="S203" t="e">
        <f t="shared" si="31"/>
        <v>#NUM!</v>
      </c>
    </row>
    <row r="204" spans="3:19" ht="12.75">
      <c r="C204">
        <f t="shared" si="32"/>
        <v>0.038700000000000144</v>
      </c>
      <c r="D204">
        <f t="shared" si="27"/>
        <v>6.9587</v>
      </c>
      <c r="E204">
        <f t="shared" si="28"/>
        <v>0.6174028375125687</v>
      </c>
      <c r="J204">
        <f t="shared" si="33"/>
        <v>0.017700000000002422</v>
      </c>
      <c r="K204">
        <f t="shared" si="34"/>
        <v>8.087700000000003</v>
      </c>
      <c r="L204">
        <f t="shared" si="29"/>
        <v>1.3499146786291751</v>
      </c>
      <c r="Q204">
        <f t="shared" si="35"/>
        <v>0</v>
      </c>
      <c r="R204">
        <f t="shared" si="30"/>
        <v>0</v>
      </c>
      <c r="S204" t="e">
        <f t="shared" si="31"/>
        <v>#NUM!</v>
      </c>
    </row>
    <row r="205" spans="3:19" ht="12.75">
      <c r="C205">
        <f t="shared" si="32"/>
        <v>0.051600000000000146</v>
      </c>
      <c r="D205">
        <f t="shared" si="27"/>
        <v>6.9716000000000005</v>
      </c>
      <c r="E205">
        <f t="shared" si="28"/>
        <v>0.6165390783125718</v>
      </c>
      <c r="J205">
        <f t="shared" si="33"/>
        <v>0.02360000000000242</v>
      </c>
      <c r="K205">
        <f t="shared" si="34"/>
        <v>8.093600000000002</v>
      </c>
      <c r="L205">
        <f t="shared" si="29"/>
        <v>1.3480261203783344</v>
      </c>
      <c r="Q205">
        <f t="shared" si="35"/>
        <v>0</v>
      </c>
      <c r="R205">
        <f t="shared" si="30"/>
        <v>0</v>
      </c>
      <c r="S205" t="e">
        <f t="shared" si="31"/>
        <v>#NUM!</v>
      </c>
    </row>
    <row r="206" spans="3:19" ht="12.75">
      <c r="C206">
        <f t="shared" si="32"/>
        <v>0.06450000000000014</v>
      </c>
      <c r="D206">
        <f t="shared" si="27"/>
        <v>6.9845</v>
      </c>
      <c r="E206">
        <f t="shared" si="28"/>
        <v>0.6154303061659097</v>
      </c>
      <c r="J206">
        <f t="shared" si="33"/>
        <v>0.02950000000000242</v>
      </c>
      <c r="K206">
        <f t="shared" si="34"/>
        <v>8.099500000000003</v>
      </c>
      <c r="L206">
        <f t="shared" si="29"/>
        <v>1.3456018558542762</v>
      </c>
      <c r="Q206">
        <f t="shared" si="35"/>
        <v>0</v>
      </c>
      <c r="R206">
        <f t="shared" si="30"/>
        <v>0</v>
      </c>
      <c r="S206" t="e">
        <f t="shared" si="31"/>
        <v>#NUM!</v>
      </c>
    </row>
    <row r="207" spans="3:19" ht="12.75">
      <c r="C207">
        <f t="shared" si="32"/>
        <v>0.07740000000000014</v>
      </c>
      <c r="D207">
        <f t="shared" si="27"/>
        <v>6.9974</v>
      </c>
      <c r="E207">
        <f t="shared" si="28"/>
        <v>0.6140778477421023</v>
      </c>
      <c r="J207">
        <f t="shared" si="33"/>
        <v>0.03540000000000242</v>
      </c>
      <c r="K207">
        <f t="shared" si="34"/>
        <v>8.105400000000003</v>
      </c>
      <c r="L207">
        <f t="shared" si="29"/>
        <v>1.3426447857412056</v>
      </c>
      <c r="Q207">
        <f t="shared" si="35"/>
        <v>0</v>
      </c>
      <c r="R207">
        <f t="shared" si="30"/>
        <v>0</v>
      </c>
      <c r="S207" t="e">
        <f t="shared" si="31"/>
        <v>#NUM!</v>
      </c>
    </row>
    <row r="208" spans="3:19" ht="12.75">
      <c r="C208">
        <f t="shared" si="32"/>
        <v>0.09030000000000013</v>
      </c>
      <c r="D208">
        <f t="shared" si="27"/>
        <v>7.0103</v>
      </c>
      <c r="E208">
        <f t="shared" si="28"/>
        <v>0.6124833191234281</v>
      </c>
      <c r="J208">
        <f t="shared" si="33"/>
        <v>0.041300000000002425</v>
      </c>
      <c r="K208">
        <f t="shared" si="34"/>
        <v>8.111300000000004</v>
      </c>
      <c r="L208">
        <f t="shared" si="29"/>
        <v>1.339158443507155</v>
      </c>
      <c r="Q208">
        <f t="shared" si="35"/>
        <v>0</v>
      </c>
      <c r="R208">
        <f t="shared" si="30"/>
        <v>0</v>
      </c>
      <c r="S208" t="e">
        <f t="shared" si="31"/>
        <v>#NUM!</v>
      </c>
    </row>
    <row r="209" spans="3:19" ht="12.75">
      <c r="C209">
        <f t="shared" si="32"/>
        <v>0.10320000000000012</v>
      </c>
      <c r="D209">
        <f t="shared" si="27"/>
        <v>7.0232</v>
      </c>
      <c r="E209">
        <f t="shared" si="28"/>
        <v>0.6106486225868849</v>
      </c>
      <c r="J209">
        <f t="shared" si="33"/>
        <v>0.04720000000000243</v>
      </c>
      <c r="K209">
        <f t="shared" si="34"/>
        <v>8.117200000000002</v>
      </c>
      <c r="L209">
        <f t="shared" si="29"/>
        <v>1.335146988367933</v>
      </c>
      <c r="Q209">
        <f t="shared" si="35"/>
        <v>0</v>
      </c>
      <c r="R209">
        <f t="shared" si="30"/>
        <v>0</v>
      </c>
      <c r="S209" t="e">
        <f t="shared" si="31"/>
        <v>#NUM!</v>
      </c>
    </row>
    <row r="210" spans="3:19" ht="12.75">
      <c r="C210">
        <f t="shared" si="32"/>
        <v>0.11610000000000012</v>
      </c>
      <c r="D210">
        <f t="shared" si="27"/>
        <v>7.0361</v>
      </c>
      <c r="E210">
        <f t="shared" si="28"/>
        <v>0.6085759428223703</v>
      </c>
      <c r="J210">
        <f t="shared" si="33"/>
        <v>0.05310000000000243</v>
      </c>
      <c r="K210">
        <f t="shared" si="34"/>
        <v>8.123100000000003</v>
      </c>
      <c r="L210">
        <f t="shared" si="29"/>
        <v>1.330615197018401</v>
      </c>
      <c r="Q210">
        <f t="shared" si="35"/>
        <v>0</v>
      </c>
      <c r="R210">
        <f t="shared" si="30"/>
        <v>0</v>
      </c>
      <c r="S210" t="e">
        <f t="shared" si="31"/>
        <v>#NUM!</v>
      </c>
    </row>
    <row r="211" spans="3:19" ht="12.75">
      <c r="C211">
        <f t="shared" si="32"/>
        <v>0.12900000000000011</v>
      </c>
      <c r="D211">
        <f t="shared" si="27"/>
        <v>7.049</v>
      </c>
      <c r="E211">
        <f t="shared" si="28"/>
        <v>0.606267742597606</v>
      </c>
      <c r="J211">
        <f t="shared" si="33"/>
        <v>0.05900000000000243</v>
      </c>
      <c r="K211">
        <f t="shared" si="34"/>
        <v>8.129000000000003</v>
      </c>
      <c r="L211">
        <f t="shared" si="29"/>
        <v>1.3255684541540855</v>
      </c>
      <c r="Q211">
        <f t="shared" si="35"/>
        <v>0</v>
      </c>
      <c r="R211">
        <f t="shared" si="30"/>
        <v>0</v>
      </c>
      <c r="S211" t="e">
        <f t="shared" si="31"/>
        <v>#NUM!</v>
      </c>
    </row>
    <row r="212" spans="3:19" ht="12.75">
      <c r="C212">
        <f t="shared" si="32"/>
        <v>0.1419000000000001</v>
      </c>
      <c r="D212">
        <f t="shared" si="27"/>
        <v>7.0619</v>
      </c>
      <c r="E212">
        <f t="shared" si="28"/>
        <v>0.6037267578818455</v>
      </c>
      <c r="J212">
        <f t="shared" si="33"/>
        <v>0.06490000000000243</v>
      </c>
      <c r="K212">
        <f t="shared" si="34"/>
        <v>8.134900000000004</v>
      </c>
      <c r="L212">
        <f t="shared" si="29"/>
        <v>1.3200127418094565</v>
      </c>
      <c r="Q212">
        <f t="shared" si="35"/>
        <v>0</v>
      </c>
      <c r="R212">
        <f t="shared" si="30"/>
        <v>0</v>
      </c>
      <c r="S212" t="e">
        <f t="shared" si="31"/>
        <v>#NUM!</v>
      </c>
    </row>
    <row r="213" spans="3:19" ht="12.75">
      <c r="C213">
        <f t="shared" si="32"/>
        <v>0.1548000000000001</v>
      </c>
      <c r="D213">
        <f t="shared" si="27"/>
        <v>7.0748</v>
      </c>
      <c r="E213">
        <f t="shared" si="28"/>
        <v>0.6009559924418822</v>
      </c>
      <c r="J213">
        <f t="shared" si="33"/>
        <v>0.07080000000000243</v>
      </c>
      <c r="K213">
        <f t="shared" si="34"/>
        <v>8.140800000000002</v>
      </c>
      <c r="L213">
        <f t="shared" si="29"/>
        <v>1.313954627542418</v>
      </c>
      <c r="Q213">
        <f t="shared" si="35"/>
        <v>0</v>
      </c>
      <c r="R213">
        <f t="shared" si="30"/>
        <v>0</v>
      </c>
      <c r="S213" t="e">
        <f t="shared" si="31"/>
        <v>#NUM!</v>
      </c>
    </row>
    <row r="214" spans="3:19" ht="12.75">
      <c r="C214">
        <f t="shared" si="32"/>
        <v>0.1677000000000001</v>
      </c>
      <c r="D214">
        <f t="shared" si="27"/>
        <v>7.0877</v>
      </c>
      <c r="E214">
        <f t="shared" si="28"/>
        <v>0.597958711925296</v>
      </c>
      <c r="J214">
        <f t="shared" si="33"/>
        <v>0.07670000000000243</v>
      </c>
      <c r="K214">
        <f t="shared" si="34"/>
        <v>8.146700000000003</v>
      </c>
      <c r="L214">
        <f t="shared" si="29"/>
        <v>1.3074012514976787</v>
      </c>
      <c r="Q214">
        <f t="shared" si="35"/>
        <v>0</v>
      </c>
      <c r="R214">
        <f t="shared" si="30"/>
        <v>0</v>
      </c>
      <c r="S214" t="e">
        <f t="shared" si="31"/>
        <v>#NUM!</v>
      </c>
    </row>
    <row r="215" spans="3:19" ht="12.75">
      <c r="C215">
        <f t="shared" si="32"/>
        <v>0.1806000000000001</v>
      </c>
      <c r="D215">
        <f t="shared" si="27"/>
        <v>7.1006</v>
      </c>
      <c r="E215">
        <f t="shared" si="28"/>
        <v>0.5947384374472534</v>
      </c>
      <c r="J215">
        <f t="shared" si="33"/>
        <v>0.08260000000000244</v>
      </c>
      <c r="K215">
        <f t="shared" si="34"/>
        <v>8.152600000000003</v>
      </c>
      <c r="L215">
        <f t="shared" si="29"/>
        <v>1.3003603123846699</v>
      </c>
      <c r="Q215">
        <f t="shared" si="35"/>
        <v>0</v>
      </c>
      <c r="R215">
        <f t="shared" si="30"/>
        <v>0</v>
      </c>
      <c r="S215" t="e">
        <f t="shared" si="31"/>
        <v>#NUM!</v>
      </c>
    </row>
    <row r="216" spans="3:19" ht="12.75">
      <c r="C216">
        <f t="shared" si="32"/>
        <v>0.1935000000000001</v>
      </c>
      <c r="D216">
        <f t="shared" si="27"/>
        <v>7.1135</v>
      </c>
      <c r="E216">
        <f t="shared" si="28"/>
        <v>0.5912989386984869</v>
      </c>
      <c r="J216">
        <f t="shared" si="33"/>
        <v>0.08850000000000244</v>
      </c>
      <c r="K216">
        <f t="shared" si="34"/>
        <v>8.158500000000002</v>
      </c>
      <c r="L216">
        <f t="shared" si="29"/>
        <v>1.292840052408553</v>
      </c>
      <c r="Q216">
        <f t="shared" si="35"/>
        <v>0</v>
      </c>
      <c r="R216">
        <f t="shared" si="30"/>
        <v>0</v>
      </c>
      <c r="S216" t="e">
        <f t="shared" si="31"/>
        <v>#NUM!</v>
      </c>
    </row>
    <row r="217" spans="3:19" ht="12.75">
      <c r="C217">
        <f t="shared" si="32"/>
        <v>0.20640000000000008</v>
      </c>
      <c r="D217">
        <f t="shared" si="27"/>
        <v>7.1264</v>
      </c>
      <c r="E217">
        <f t="shared" si="28"/>
        <v>0.5876442265933358</v>
      </c>
      <c r="J217">
        <f t="shared" si="33"/>
        <v>0.09440000000000244</v>
      </c>
      <c r="K217">
        <f t="shared" si="34"/>
        <v>8.164400000000002</v>
      </c>
      <c r="L217">
        <f t="shared" si="29"/>
        <v>1.2848492411955954</v>
      </c>
      <c r="Q217">
        <f t="shared" si="35"/>
        <v>0</v>
      </c>
      <c r="R217">
        <f t="shared" si="30"/>
        <v>0</v>
      </c>
      <c r="S217" t="e">
        <f t="shared" si="31"/>
        <v>#NUM!</v>
      </c>
    </row>
    <row r="218" spans="3:19" ht="12.75">
      <c r="C218">
        <f t="shared" si="32"/>
        <v>0.21930000000000008</v>
      </c>
      <c r="D218">
        <f t="shared" si="27"/>
        <v>7.1393</v>
      </c>
      <c r="E218">
        <f t="shared" si="28"/>
        <v>0.583778545477913</v>
      </c>
      <c r="J218">
        <f t="shared" si="33"/>
        <v>0.10030000000000244</v>
      </c>
      <c r="K218">
        <f t="shared" si="34"/>
        <v>8.170300000000003</v>
      </c>
      <c r="L218">
        <f t="shared" si="29"/>
        <v>1.2763971587567893</v>
      </c>
      <c r="Q218">
        <f t="shared" si="35"/>
        <v>0</v>
      </c>
      <c r="R218">
        <f t="shared" si="30"/>
        <v>0</v>
      </c>
      <c r="S218" t="e">
        <f t="shared" si="31"/>
        <v>#NUM!</v>
      </c>
    </row>
    <row r="219" spans="3:19" ht="12.75">
      <c r="C219">
        <f t="shared" si="32"/>
        <v>0.23220000000000007</v>
      </c>
      <c r="D219">
        <f t="shared" si="27"/>
        <v>7.1522</v>
      </c>
      <c r="E219">
        <f t="shared" si="28"/>
        <v>0.5797063649195788</v>
      </c>
      <c r="J219">
        <f t="shared" si="33"/>
        <v>0.10620000000000245</v>
      </c>
      <c r="K219">
        <f t="shared" si="34"/>
        <v>8.176200000000003</v>
      </c>
      <c r="L219">
        <f t="shared" si="29"/>
        <v>1.2674935775360245</v>
      </c>
      <c r="Q219">
        <f t="shared" si="35"/>
        <v>0</v>
      </c>
      <c r="R219">
        <f t="shared" si="30"/>
        <v>0</v>
      </c>
      <c r="S219" t="e">
        <f t="shared" si="31"/>
        <v>#NUM!</v>
      </c>
    </row>
    <row r="220" spans="3:19" ht="12.75">
      <c r="C220">
        <f t="shared" si="32"/>
        <v>0.24510000000000007</v>
      </c>
      <c r="D220">
        <f t="shared" si="27"/>
        <v>7.1651</v>
      </c>
      <c r="E220">
        <f t="shared" si="28"/>
        <v>0.5754323710999473</v>
      </c>
      <c r="J220">
        <f t="shared" si="33"/>
        <v>0.11210000000000245</v>
      </c>
      <c r="K220">
        <f t="shared" si="34"/>
        <v>8.182100000000002</v>
      </c>
      <c r="L220">
        <f t="shared" si="29"/>
        <v>1.2581487435914063</v>
      </c>
      <c r="Q220">
        <f t="shared" si="35"/>
        <v>0</v>
      </c>
      <c r="R220">
        <f t="shared" si="30"/>
        <v>0</v>
      </c>
      <c r="S220" t="e">
        <f t="shared" si="31"/>
        <v>#NUM!</v>
      </c>
    </row>
    <row r="221" spans="3:19" ht="12.75">
      <c r="C221">
        <f t="shared" si="32"/>
        <v>0.25800000000000006</v>
      </c>
      <c r="D221">
        <f t="shared" si="27"/>
        <v>7.178</v>
      </c>
      <c r="E221">
        <f t="shared" si="28"/>
        <v>0.5709614578346097</v>
      </c>
      <c r="J221">
        <f t="shared" si="33"/>
        <v>0.11800000000000245</v>
      </c>
      <c r="K221">
        <f t="shared" si="34"/>
        <v>8.188000000000002</v>
      </c>
      <c r="L221">
        <f t="shared" si="29"/>
        <v>1.2483733569604138</v>
      </c>
      <c r="Q221">
        <f t="shared" si="35"/>
        <v>0</v>
      </c>
      <c r="R221">
        <f t="shared" si="30"/>
        <v>0</v>
      </c>
      <c r="S221" t="e">
        <f t="shared" si="31"/>
        <v>#NUM!</v>
      </c>
    </row>
    <row r="222" spans="3:19" ht="12.75">
      <c r="C222">
        <f t="shared" si="32"/>
        <v>0.2709000000000001</v>
      </c>
      <c r="D222">
        <f t="shared" si="27"/>
        <v>7.1909</v>
      </c>
      <c r="E222">
        <f t="shared" si="28"/>
        <v>0.5662987172436493</v>
      </c>
      <c r="J222">
        <f t="shared" si="33"/>
        <v>0.12390000000000245</v>
      </c>
      <c r="K222">
        <f t="shared" si="34"/>
        <v>8.193900000000003</v>
      </c>
      <c r="L222">
        <f t="shared" si="29"/>
        <v>1.2381785512615342</v>
      </c>
      <c r="Q222">
        <f t="shared" si="35"/>
        <v>0</v>
      </c>
      <c r="R222">
        <f t="shared" si="30"/>
        <v>0</v>
      </c>
      <c r="S222" t="e">
        <f t="shared" si="31"/>
        <v>#NUM!</v>
      </c>
    </row>
    <row r="223" spans="3:19" ht="12.75">
      <c r="C223">
        <f t="shared" si="32"/>
        <v>0.2838000000000001</v>
      </c>
      <c r="D223">
        <f t="shared" si="27"/>
        <v>7.2038</v>
      </c>
      <c r="E223">
        <f t="shared" si="28"/>
        <v>0.5614494300978173</v>
      </c>
      <c r="J223">
        <f t="shared" si="33"/>
        <v>0.12980000000000244</v>
      </c>
      <c r="K223">
        <f t="shared" si="34"/>
        <v>8.199800000000003</v>
      </c>
      <c r="L223">
        <f t="shared" si="29"/>
        <v>1.2275758725867487</v>
      </c>
      <c r="Q223">
        <f t="shared" si="35"/>
        <v>0</v>
      </c>
      <c r="R223">
        <f t="shared" si="30"/>
        <v>0</v>
      </c>
      <c r="S223" t="e">
        <f t="shared" si="31"/>
        <v>#NUM!</v>
      </c>
    </row>
    <row r="224" spans="3:19" ht="12.75">
      <c r="C224">
        <f t="shared" si="32"/>
        <v>0.29670000000000013</v>
      </c>
      <c r="D224">
        <f t="shared" si="27"/>
        <v>7.2167</v>
      </c>
      <c r="E224">
        <f t="shared" si="28"/>
        <v>0.5564190558659604</v>
      </c>
      <c r="J224">
        <f t="shared" si="33"/>
        <v>0.13570000000000243</v>
      </c>
      <c r="K224">
        <f t="shared" si="34"/>
        <v>8.205700000000002</v>
      </c>
      <c r="L224">
        <f t="shared" si="29"/>
        <v>1.2165772577408245</v>
      </c>
      <c r="Q224">
        <f t="shared" si="35"/>
        <v>0</v>
      </c>
      <c r="R224">
        <f t="shared" si="30"/>
        <v>0</v>
      </c>
      <c r="S224" t="e">
        <f t="shared" si="31"/>
        <v>#NUM!</v>
      </c>
    </row>
    <row r="225" spans="3:19" ht="12.75">
      <c r="C225">
        <f t="shared" si="32"/>
        <v>0.30960000000000015</v>
      </c>
      <c r="D225">
        <f t="shared" si="27"/>
        <v>7.2296000000000005</v>
      </c>
      <c r="E225">
        <f t="shared" si="28"/>
        <v>0.5512132224899179</v>
      </c>
      <c r="J225">
        <f t="shared" si="33"/>
        <v>0.14160000000000242</v>
      </c>
      <c r="K225">
        <f t="shared" si="34"/>
        <v>8.211600000000002</v>
      </c>
      <c r="L225">
        <f t="shared" si="29"/>
        <v>1.2051950118847312</v>
      </c>
      <c r="Q225">
        <f t="shared" si="35"/>
        <v>0</v>
      </c>
      <c r="R225">
        <f t="shared" si="30"/>
        <v>0</v>
      </c>
      <c r="S225" t="e">
        <f t="shared" si="31"/>
        <v>#NUM!</v>
      </c>
    </row>
    <row r="226" spans="3:19" ht="12.75">
      <c r="C226">
        <f t="shared" si="32"/>
        <v>0.3225000000000002</v>
      </c>
      <c r="D226">
        <f t="shared" si="27"/>
        <v>7.2425</v>
      </c>
      <c r="E226">
        <f t="shared" si="28"/>
        <v>0.5458377159136424</v>
      </c>
      <c r="J226">
        <f t="shared" si="33"/>
        <v>0.1475000000000024</v>
      </c>
      <c r="K226">
        <f t="shared" si="34"/>
        <v>8.217500000000003</v>
      </c>
      <c r="L226">
        <f t="shared" si="29"/>
        <v>1.1934417856416881</v>
      </c>
      <c r="Q226">
        <f t="shared" si="35"/>
        <v>0</v>
      </c>
      <c r="R226">
        <f t="shared" si="30"/>
        <v>0</v>
      </c>
      <c r="S226" t="e">
        <f t="shared" si="31"/>
        <v>#NUM!</v>
      </c>
    </row>
    <row r="227" spans="3:19" ht="12.75">
      <c r="C227">
        <f t="shared" si="32"/>
        <v>0.3354000000000002</v>
      </c>
      <c r="D227">
        <f t="shared" si="27"/>
        <v>7.2554</v>
      </c>
      <c r="E227">
        <f t="shared" si="28"/>
        <v>0.5402984693937587</v>
      </c>
      <c r="J227">
        <f t="shared" si="33"/>
        <v>0.1534000000000024</v>
      </c>
      <c r="K227">
        <f t="shared" si="34"/>
        <v>8.223400000000003</v>
      </c>
      <c r="L227">
        <f t="shared" si="29"/>
        <v>1.181330551725332</v>
      </c>
      <c r="Q227">
        <f t="shared" si="35"/>
        <v>0</v>
      </c>
      <c r="R227">
        <f t="shared" si="30"/>
        <v>0</v>
      </c>
      <c r="S227" t="e">
        <f t="shared" si="31"/>
        <v>#NUM!</v>
      </c>
    </row>
    <row r="228" spans="3:19" ht="12.75">
      <c r="C228">
        <f t="shared" si="32"/>
        <v>0.3483000000000002</v>
      </c>
      <c r="D228">
        <f t="shared" si="27"/>
        <v>7.2683</v>
      </c>
      <c r="E228">
        <f t="shared" si="28"/>
        <v>0.5346015526191213</v>
      </c>
      <c r="J228">
        <f t="shared" si="33"/>
        <v>0.15930000000000238</v>
      </c>
      <c r="K228">
        <f t="shared" si="34"/>
        <v>8.229300000000002</v>
      </c>
      <c r="L228">
        <f t="shared" si="29"/>
        <v>1.1688745811502772</v>
      </c>
      <c r="Q228">
        <f t="shared" si="35"/>
        <v>0</v>
      </c>
      <c r="R228">
        <f t="shared" si="30"/>
        <v>0</v>
      </c>
      <c r="S228" t="e">
        <f t="shared" si="31"/>
        <v>#NUM!</v>
      </c>
    </row>
    <row r="229" spans="3:19" ht="12.75">
      <c r="C229">
        <f t="shared" si="32"/>
        <v>0.36120000000000024</v>
      </c>
      <c r="D229">
        <f t="shared" si="27"/>
        <v>7.2812</v>
      </c>
      <c r="E229">
        <f t="shared" si="28"/>
        <v>0.528753160667213</v>
      </c>
      <c r="J229">
        <f t="shared" si="33"/>
        <v>0.16520000000000237</v>
      </c>
      <c r="K229">
        <f t="shared" si="34"/>
        <v>8.235200000000003</v>
      </c>
      <c r="L229">
        <f t="shared" si="29"/>
        <v>1.1560874190859356</v>
      </c>
      <c r="Q229">
        <f t="shared" si="35"/>
        <v>0</v>
      </c>
      <c r="R229">
        <f t="shared" si="30"/>
        <v>0</v>
      </c>
      <c r="S229" t="e">
        <f t="shared" si="31"/>
        <v>#NUM!</v>
      </c>
    </row>
    <row r="230" spans="3:19" ht="12.75">
      <c r="C230">
        <f t="shared" si="32"/>
        <v>0.37410000000000027</v>
      </c>
      <c r="D230">
        <f t="shared" si="27"/>
        <v>7.2941</v>
      </c>
      <c r="E230">
        <f t="shared" si="28"/>
        <v>0.522759602825396</v>
      </c>
      <c r="J230">
        <f t="shared" si="33"/>
        <v>0.17110000000000236</v>
      </c>
      <c r="K230">
        <f t="shared" si="34"/>
        <v>8.241100000000003</v>
      </c>
      <c r="L230">
        <f t="shared" si="29"/>
        <v>1.142982860414844</v>
      </c>
      <c r="Q230">
        <f t="shared" si="35"/>
        <v>0</v>
      </c>
      <c r="R230">
        <f t="shared" si="30"/>
        <v>0</v>
      </c>
      <c r="S230" t="e">
        <f t="shared" si="31"/>
        <v>#NUM!</v>
      </c>
    </row>
    <row r="231" spans="3:19" ht="12.75">
      <c r="C231">
        <f t="shared" si="32"/>
        <v>0.3870000000000003</v>
      </c>
      <c r="D231">
        <f t="shared" si="27"/>
        <v>7.307</v>
      </c>
      <c r="E231">
        <f t="shared" si="28"/>
        <v>0.5166272913051155</v>
      </c>
      <c r="J231">
        <f t="shared" si="33"/>
        <v>0.17700000000000235</v>
      </c>
      <c r="K231">
        <f t="shared" si="34"/>
        <v>8.247000000000003</v>
      </c>
      <c r="L231">
        <f t="shared" si="29"/>
        <v>1.1295749250569425</v>
      </c>
      <c r="Q231">
        <f t="shared" si="35"/>
        <v>0</v>
      </c>
      <c r="R231">
        <f t="shared" si="30"/>
        <v>0</v>
      </c>
      <c r="S231" t="e">
        <f t="shared" si="31"/>
        <v>#NUM!</v>
      </c>
    </row>
    <row r="232" spans="3:19" ht="12.75">
      <c r="C232">
        <f t="shared" si="32"/>
        <v>0.3999000000000003</v>
      </c>
      <c r="D232">
        <f t="shared" si="27"/>
        <v>7.3199000000000005</v>
      </c>
      <c r="E232">
        <f t="shared" si="28"/>
        <v>0.5103627298771545</v>
      </c>
      <c r="J232">
        <f t="shared" si="33"/>
        <v>0.18290000000000234</v>
      </c>
      <c r="K232">
        <f t="shared" si="34"/>
        <v>8.252900000000002</v>
      </c>
      <c r="L232">
        <f t="shared" si="29"/>
        <v>1.1158778331212311</v>
      </c>
      <c r="Q232">
        <f t="shared" si="35"/>
        <v>0</v>
      </c>
      <c r="R232">
        <f t="shared" si="30"/>
        <v>0</v>
      </c>
      <c r="S232" t="e">
        <f t="shared" si="31"/>
        <v>#NUM!</v>
      </c>
    </row>
    <row r="233" spans="3:19" ht="12.75">
      <c r="C233">
        <f t="shared" si="32"/>
        <v>0.41280000000000033</v>
      </c>
      <c r="D233">
        <f t="shared" si="27"/>
        <v>7.332800000000001</v>
      </c>
      <c r="E233">
        <f t="shared" si="28"/>
        <v>0.5039725024559412</v>
      </c>
      <c r="J233">
        <f t="shared" si="33"/>
        <v>0.18880000000000233</v>
      </c>
      <c r="K233">
        <f t="shared" si="34"/>
        <v>8.258800000000003</v>
      </c>
      <c r="L233">
        <f t="shared" si="29"/>
        <v>1.1019059799460353</v>
      </c>
      <c r="Q233">
        <f t="shared" si="35"/>
        <v>0</v>
      </c>
      <c r="R233">
        <f t="shared" si="30"/>
        <v>0</v>
      </c>
      <c r="S233" t="e">
        <f t="shared" si="31"/>
        <v>#NUM!</v>
      </c>
    </row>
    <row r="234" spans="3:19" ht="12.75">
      <c r="C234">
        <f t="shared" si="32"/>
        <v>0.42570000000000036</v>
      </c>
      <c r="D234">
        <f t="shared" si="27"/>
        <v>7.3457</v>
      </c>
      <c r="E234">
        <f t="shared" si="28"/>
        <v>0.49746326166073235</v>
      </c>
      <c r="J234">
        <f t="shared" si="33"/>
        <v>0.19470000000000232</v>
      </c>
      <c r="K234">
        <f t="shared" si="34"/>
        <v>8.264700000000003</v>
      </c>
      <c r="L234">
        <f t="shared" si="29"/>
        <v>1.0876739110887146</v>
      </c>
      <c r="Q234">
        <f t="shared" si="35"/>
        <v>0</v>
      </c>
      <c r="R234">
        <f t="shared" si="30"/>
        <v>0</v>
      </c>
      <c r="S234" t="e">
        <f t="shared" si="31"/>
        <v>#NUM!</v>
      </c>
    </row>
    <row r="235" spans="3:19" ht="12.75">
      <c r="C235">
        <f t="shared" si="32"/>
        <v>0.4386000000000004</v>
      </c>
      <c r="D235">
        <f t="shared" si="27"/>
        <v>7.3586</v>
      </c>
      <c r="E235">
        <f t="shared" si="28"/>
        <v>0.49084171738122884</v>
      </c>
      <c r="J235">
        <f t="shared" si="33"/>
        <v>0.2006000000000023</v>
      </c>
      <c r="K235">
        <f t="shared" si="34"/>
        <v>8.270600000000002</v>
      </c>
      <c r="L235">
        <f t="shared" si="29"/>
        <v>1.0731962973250546</v>
      </c>
      <c r="Q235">
        <f t="shared" si="35"/>
        <v>0</v>
      </c>
      <c r="R235">
        <f t="shared" si="30"/>
        <v>0</v>
      </c>
      <c r="S235" t="e">
        <f t="shared" si="31"/>
        <v>#NUM!</v>
      </c>
    </row>
    <row r="236" spans="3:19" ht="12.75">
      <c r="C236">
        <f t="shared" si="32"/>
        <v>0.4515000000000004</v>
      </c>
      <c r="D236">
        <f t="shared" si="27"/>
        <v>7.3715</v>
      </c>
      <c r="E236">
        <f t="shared" si="28"/>
        <v>0.4841146253748234</v>
      </c>
      <c r="J236">
        <f t="shared" si="33"/>
        <v>0.2065000000000023</v>
      </c>
      <c r="K236">
        <f t="shared" si="34"/>
        <v>8.276500000000002</v>
      </c>
      <c r="L236">
        <f t="shared" si="29"/>
        <v>1.058487909717829</v>
      </c>
      <c r="Q236">
        <f t="shared" si="35"/>
        <v>0</v>
      </c>
      <c r="R236">
        <f t="shared" si="30"/>
        <v>0</v>
      </c>
      <c r="S236" t="e">
        <f t="shared" si="31"/>
        <v>#NUM!</v>
      </c>
    </row>
    <row r="237" spans="3:19" ht="12.75">
      <c r="C237">
        <f t="shared" si="32"/>
        <v>0.4644000000000004</v>
      </c>
      <c r="D237">
        <f t="shared" si="27"/>
        <v>7.3844</v>
      </c>
      <c r="E237">
        <f t="shared" si="28"/>
        <v>0.4772887759222524</v>
      </c>
      <c r="J237">
        <f t="shared" si="33"/>
        <v>0.21240000000000228</v>
      </c>
      <c r="K237">
        <f t="shared" si="34"/>
        <v>8.282400000000003</v>
      </c>
      <c r="L237">
        <f t="shared" si="29"/>
        <v>1.043563594813055</v>
      </c>
      <c r="Q237">
        <f t="shared" si="35"/>
        <v>0</v>
      </c>
      <c r="R237">
        <f t="shared" si="30"/>
        <v>0</v>
      </c>
      <c r="S237" t="e">
        <f t="shared" si="31"/>
        <v>#NUM!</v>
      </c>
    </row>
    <row r="238" spans="3:19" ht="12.75">
      <c r="C238">
        <f t="shared" si="32"/>
        <v>0.47730000000000045</v>
      </c>
      <c r="D238">
        <f t="shared" si="27"/>
        <v>7.3973</v>
      </c>
      <c r="E238">
        <f t="shared" si="28"/>
        <v>0.4703709825679069</v>
      </c>
      <c r="J238">
        <f t="shared" si="33"/>
        <v>0.21830000000000227</v>
      </c>
      <c r="K238">
        <f t="shared" si="34"/>
        <v>8.288300000000003</v>
      </c>
      <c r="L238">
        <f t="shared" si="29"/>
        <v>1.0284382500213505</v>
      </c>
      <c r="Q238">
        <f t="shared" si="35"/>
        <v>0</v>
      </c>
      <c r="R238">
        <f t="shared" si="30"/>
        <v>0</v>
      </c>
      <c r="S238" t="e">
        <f t="shared" si="31"/>
        <v>#NUM!</v>
      </c>
    </row>
    <row r="239" spans="3:19" ht="12.75">
      <c r="C239">
        <f t="shared" si="32"/>
        <v>0.49020000000000047</v>
      </c>
      <c r="D239">
        <f t="shared" si="27"/>
        <v>7.410200000000001</v>
      </c>
      <c r="E239">
        <f t="shared" si="28"/>
        <v>0.46336807097046906</v>
      </c>
      <c r="J239">
        <f t="shared" si="33"/>
        <v>0.22420000000000226</v>
      </c>
      <c r="K239">
        <f t="shared" si="34"/>
        <v>8.294200000000002</v>
      </c>
      <c r="L239">
        <f t="shared" si="29"/>
        <v>1.013126799240512</v>
      </c>
      <c r="Q239">
        <f t="shared" si="35"/>
        <v>0</v>
      </c>
      <c r="R239">
        <f t="shared" si="30"/>
        <v>0</v>
      </c>
      <c r="S239" t="e">
        <f t="shared" si="31"/>
        <v>#NUM!</v>
      </c>
    </row>
    <row r="240" spans="3:19" ht="12.75">
      <c r="C240">
        <f t="shared" si="32"/>
        <v>0.5031000000000004</v>
      </c>
      <c r="D240">
        <f t="shared" si="27"/>
        <v>7.423100000000001</v>
      </c>
      <c r="E240">
        <f t="shared" si="28"/>
        <v>0.4562868678888759</v>
      </c>
      <c r="J240">
        <f t="shared" si="33"/>
        <v>0.23010000000000225</v>
      </c>
      <c r="K240">
        <f t="shared" si="34"/>
        <v>8.300100000000002</v>
      </c>
      <c r="L240">
        <f t="shared" si="29"/>
        <v>0.9976441687739774</v>
      </c>
      <c r="Q240">
        <f t="shared" si="35"/>
        <v>0</v>
      </c>
      <c r="R240">
        <f t="shared" si="30"/>
        <v>0</v>
      </c>
      <c r="S240" t="e">
        <f t="shared" si="31"/>
        <v>#NUM!</v>
      </c>
    </row>
    <row r="241" spans="3:19" ht="12.75">
      <c r="C241">
        <f t="shared" si="32"/>
        <v>0.5160000000000005</v>
      </c>
      <c r="D241">
        <f t="shared" si="27"/>
        <v>7.436</v>
      </c>
      <c r="E241">
        <f t="shared" si="28"/>
        <v>0.44913419032787993</v>
      </c>
      <c r="J241">
        <f t="shared" si="33"/>
        <v>0.23600000000000224</v>
      </c>
      <c r="K241">
        <f t="shared" si="34"/>
        <v>8.306000000000003</v>
      </c>
      <c r="L241">
        <f t="shared" si="29"/>
        <v>0.9820052635982406</v>
      </c>
      <c r="Q241">
        <f t="shared" si="35"/>
        <v>0</v>
      </c>
      <c r="R241">
        <f t="shared" si="30"/>
        <v>0</v>
      </c>
      <c r="S241" t="e">
        <f t="shared" si="31"/>
        <v>#NUM!</v>
      </c>
    </row>
    <row r="242" spans="3:19" ht="12.75">
      <c r="C242">
        <f t="shared" si="32"/>
        <v>0.5289000000000005</v>
      </c>
      <c r="D242">
        <f t="shared" si="27"/>
        <v>7.4489</v>
      </c>
      <c r="E242">
        <f t="shared" si="28"/>
        <v>0.4419168348666775</v>
      </c>
      <c r="J242">
        <f t="shared" si="33"/>
        <v>0.24190000000000222</v>
      </c>
      <c r="K242">
        <f t="shared" si="34"/>
        <v>8.311900000000003</v>
      </c>
      <c r="L242">
        <f t="shared" si="29"/>
        <v>0.9662249440305268</v>
      </c>
      <c r="Q242">
        <f t="shared" si="35"/>
        <v>0</v>
      </c>
      <c r="R242">
        <f t="shared" si="30"/>
        <v>0</v>
      </c>
      <c r="S242" t="e">
        <f t="shared" si="31"/>
        <v>#NUM!</v>
      </c>
    </row>
    <row r="243" spans="3:19" ht="12.75">
      <c r="C243">
        <f t="shared" si="32"/>
        <v>0.5418000000000005</v>
      </c>
      <c r="D243">
        <f t="shared" si="27"/>
        <v>7.4618</v>
      </c>
      <c r="E243">
        <f t="shared" si="28"/>
        <v>0.43464156719320984</v>
      </c>
      <c r="J243">
        <f t="shared" si="33"/>
        <v>0.2478000000000022</v>
      </c>
      <c r="K243">
        <f t="shared" si="34"/>
        <v>8.317800000000002</v>
      </c>
      <c r="L243">
        <f t="shared" si="29"/>
        <v>0.9503180028461654</v>
      </c>
      <c r="Q243">
        <f t="shared" si="35"/>
        <v>0</v>
      </c>
      <c r="R243">
        <f t="shared" si="30"/>
        <v>0</v>
      </c>
      <c r="S243" t="e">
        <f t="shared" si="31"/>
        <v>#NUM!</v>
      </c>
    </row>
    <row r="244" spans="3:19" ht="12.75">
      <c r="C244">
        <f t="shared" si="32"/>
        <v>0.5547000000000005</v>
      </c>
      <c r="D244">
        <f t="shared" si="27"/>
        <v>7.4747</v>
      </c>
      <c r="E244">
        <f t="shared" si="28"/>
        <v>0.42731511186582394</v>
      </c>
      <c r="J244">
        <f t="shared" si="33"/>
        <v>0.2537000000000022</v>
      </c>
      <c r="K244">
        <f t="shared" si="34"/>
        <v>8.323700000000002</v>
      </c>
      <c r="L244">
        <f t="shared" si="29"/>
        <v>0.9342991428930675</v>
      </c>
      <c r="Q244">
        <f t="shared" si="35"/>
        <v>0</v>
      </c>
      <c r="R244">
        <f t="shared" si="30"/>
        <v>0</v>
      </c>
      <c r="S244" t="e">
        <f t="shared" si="31"/>
        <v>#NUM!</v>
      </c>
    </row>
    <row r="245" spans="3:19" ht="12.75">
      <c r="C245">
        <f t="shared" si="32"/>
        <v>0.5676000000000005</v>
      </c>
      <c r="D245">
        <f t="shared" si="27"/>
        <v>7.4876000000000005</v>
      </c>
      <c r="E245">
        <f t="shared" si="28"/>
        <v>0.4199441423230043</v>
      </c>
      <c r="J245">
        <f t="shared" si="33"/>
        <v>0.2596000000000022</v>
      </c>
      <c r="K245">
        <f t="shared" si="34"/>
        <v>8.329600000000003</v>
      </c>
      <c r="L245">
        <f t="shared" si="29"/>
        <v>0.9181829552485972</v>
      </c>
      <c r="Q245">
        <f t="shared" si="35"/>
        <v>0</v>
      </c>
      <c r="R245">
        <f t="shared" si="30"/>
        <v>0</v>
      </c>
      <c r="S245" t="e">
        <f t="shared" si="31"/>
        <v>#NUM!</v>
      </c>
    </row>
    <row r="246" spans="3:19" ht="12.75">
      <c r="C246">
        <f t="shared" si="32"/>
        <v>0.5805000000000006</v>
      </c>
      <c r="D246">
        <f t="shared" si="27"/>
        <v>7.500500000000001</v>
      </c>
      <c r="E246">
        <f t="shared" si="28"/>
        <v>0.41253527116085986</v>
      </c>
      <c r="J246">
        <f t="shared" si="33"/>
        <v>0.26550000000000223</v>
      </c>
      <c r="K246">
        <f t="shared" si="34"/>
        <v>8.335500000000003</v>
      </c>
      <c r="L246">
        <f t="shared" si="29"/>
        <v>0.9019838979618745</v>
      </c>
      <c r="Q246">
        <f t="shared" si="35"/>
        <v>0</v>
      </c>
      <c r="R246">
        <f t="shared" si="30"/>
        <v>0</v>
      </c>
      <c r="S246" t="e">
        <f t="shared" si="31"/>
        <v>#NUM!</v>
      </c>
    </row>
    <row r="247" spans="3:19" ht="12.75">
      <c r="C247">
        <f t="shared" si="32"/>
        <v>0.5934000000000006</v>
      </c>
      <c r="D247">
        <f t="shared" si="27"/>
        <v>7.513400000000001</v>
      </c>
      <c r="E247">
        <f t="shared" si="28"/>
        <v>0.4050950406969812</v>
      </c>
      <c r="J247">
        <f t="shared" si="33"/>
        <v>0.27140000000000225</v>
      </c>
      <c r="K247">
        <f t="shared" si="34"/>
        <v>8.341400000000002</v>
      </c>
      <c r="L247">
        <f t="shared" si="29"/>
        <v>0.8857162754222077</v>
      </c>
      <c r="Q247">
        <f t="shared" si="35"/>
        <v>0</v>
      </c>
      <c r="R247">
        <f t="shared" si="30"/>
        <v>0</v>
      </c>
      <c r="S247" t="e">
        <f t="shared" si="31"/>
        <v>#NUM!</v>
      </c>
    </row>
    <row r="248" spans="3:19" ht="12.75">
      <c r="C248">
        <f t="shared" si="32"/>
        <v>0.6063000000000006</v>
      </c>
      <c r="D248">
        <f t="shared" si="27"/>
        <v>7.526300000000001</v>
      </c>
      <c r="E248">
        <f t="shared" si="28"/>
        <v>0.39762991383817065</v>
      </c>
      <c r="J248">
        <f t="shared" si="33"/>
        <v>0.27730000000000227</v>
      </c>
      <c r="K248">
        <f t="shared" si="34"/>
        <v>8.347300000000002</v>
      </c>
      <c r="L248">
        <f t="shared" si="29"/>
        <v>0.869394218391927</v>
      </c>
      <c r="Q248">
        <f t="shared" si="35"/>
        <v>0</v>
      </c>
      <c r="R248">
        <f t="shared" si="30"/>
        <v>0</v>
      </c>
      <c r="S248" t="e">
        <f t="shared" si="31"/>
        <v>#NUM!</v>
      </c>
    </row>
    <row r="249" spans="3:19" ht="12.75">
      <c r="C249">
        <f t="shared" si="32"/>
        <v>0.6192000000000006</v>
      </c>
      <c r="D249">
        <f t="shared" si="27"/>
        <v>7.539200000000001</v>
      </c>
      <c r="E249">
        <f t="shared" si="28"/>
        <v>0.3901462652683982</v>
      </c>
      <c r="J249">
        <f t="shared" si="33"/>
        <v>0.2832000000000023</v>
      </c>
      <c r="K249">
        <f t="shared" si="34"/>
        <v>8.353200000000003</v>
      </c>
      <c r="L249">
        <f t="shared" si="29"/>
        <v>0.8530316647393735</v>
      </c>
      <c r="Q249">
        <f t="shared" si="35"/>
        <v>0</v>
      </c>
      <c r="R249">
        <f t="shared" si="30"/>
        <v>0</v>
      </c>
      <c r="S249" t="e">
        <f t="shared" si="31"/>
        <v>#NUM!</v>
      </c>
    </row>
    <row r="250" spans="3:19" ht="12.75">
      <c r="C250">
        <f t="shared" si="32"/>
        <v>0.6321000000000007</v>
      </c>
      <c r="D250">
        <f t="shared" si="27"/>
        <v>7.5521</v>
      </c>
      <c r="E250">
        <f t="shared" si="28"/>
        <v>0.3826503729721588</v>
      </c>
      <c r="J250">
        <f t="shared" si="33"/>
        <v>0.2891000000000023</v>
      </c>
      <c r="K250">
        <f t="shared" si="34"/>
        <v>8.359100000000003</v>
      </c>
      <c r="L250">
        <f t="shared" si="29"/>
        <v>0.836642340905223</v>
      </c>
      <c r="Q250">
        <f t="shared" si="35"/>
        <v>0</v>
      </c>
      <c r="R250">
        <f t="shared" si="30"/>
        <v>0</v>
      </c>
      <c r="S250" t="e">
        <f t="shared" si="31"/>
        <v>#NUM!</v>
      </c>
    </row>
    <row r="251" spans="3:19" ht="12.75">
      <c r="C251">
        <f t="shared" si="32"/>
        <v>0.6450000000000007</v>
      </c>
      <c r="D251">
        <f t="shared" si="27"/>
        <v>7.565</v>
      </c>
      <c r="E251">
        <f t="shared" si="28"/>
        <v>0.3751484101071986</v>
      </c>
      <c r="J251">
        <f t="shared" si="33"/>
        <v>0.2950000000000023</v>
      </c>
      <c r="K251">
        <f t="shared" si="34"/>
        <v>8.365000000000002</v>
      </c>
      <c r="L251">
        <f t="shared" si="29"/>
        <v>0.8202397441326827</v>
      </c>
      <c r="Q251">
        <f t="shared" si="35"/>
        <v>0</v>
      </c>
      <c r="R251">
        <f t="shared" si="30"/>
        <v>0</v>
      </c>
      <c r="S251" t="e">
        <f t="shared" si="31"/>
        <v>#NUM!</v>
      </c>
    </row>
    <row r="252" spans="3:19" ht="12.75">
      <c r="C252">
        <f t="shared" si="32"/>
        <v>0.6579000000000007</v>
      </c>
      <c r="D252">
        <f t="shared" si="27"/>
        <v>7.5779000000000005</v>
      </c>
      <c r="E252">
        <f t="shared" si="28"/>
        <v>0.3676464372393477</v>
      </c>
      <c r="J252">
        <f t="shared" si="33"/>
        <v>0.30090000000000233</v>
      </c>
      <c r="K252">
        <f t="shared" si="34"/>
        <v>8.370900000000002</v>
      </c>
      <c r="L252">
        <f t="shared" si="29"/>
        <v>0.8038371254894157</v>
      </c>
      <c r="Q252">
        <f t="shared" si="35"/>
        <v>0</v>
      </c>
      <c r="R252">
        <f t="shared" si="30"/>
        <v>0</v>
      </c>
      <c r="S252" t="e">
        <f t="shared" si="31"/>
        <v>#NUM!</v>
      </c>
    </row>
    <row r="253" spans="3:19" ht="12.75">
      <c r="C253">
        <f t="shared" si="32"/>
        <v>0.6708000000000007</v>
      </c>
      <c r="D253">
        <f t="shared" si="27"/>
        <v>7.590800000000001</v>
      </c>
      <c r="E253">
        <f t="shared" si="28"/>
        <v>0.36015039495095486</v>
      </c>
      <c r="J253">
        <f t="shared" si="33"/>
        <v>0.30680000000000235</v>
      </c>
      <c r="K253">
        <f t="shared" si="34"/>
        <v>8.376800000000003</v>
      </c>
      <c r="L253">
        <f t="shared" si="29"/>
        <v>0.7874474737063194</v>
      </c>
      <c r="Q253">
        <f t="shared" si="35"/>
        <v>0</v>
      </c>
      <c r="R253">
        <f t="shared" si="30"/>
        <v>0</v>
      </c>
      <c r="S253" t="e">
        <f t="shared" si="31"/>
        <v>#NUM!</v>
      </c>
    </row>
    <row r="254" spans="3:19" ht="12.75">
      <c r="C254">
        <f t="shared" si="32"/>
        <v>0.6837000000000008</v>
      </c>
      <c r="D254">
        <f t="shared" si="27"/>
        <v>7.603700000000001</v>
      </c>
      <c r="E254">
        <f t="shared" si="28"/>
        <v>0.352666096833156</v>
      </c>
      <c r="J254">
        <f t="shared" si="33"/>
        <v>0.31270000000000236</v>
      </c>
      <c r="K254">
        <f t="shared" si="34"/>
        <v>8.382700000000003</v>
      </c>
      <c r="L254">
        <f t="shared" si="29"/>
        <v>0.7710834998555388</v>
      </c>
      <c r="Q254">
        <f t="shared" si="35"/>
        <v>0</v>
      </c>
      <c r="R254">
        <f t="shared" si="30"/>
        <v>0</v>
      </c>
      <c r="S254" t="e">
        <f t="shared" si="31"/>
        <v>#NUM!</v>
      </c>
    </row>
    <row r="255" spans="3:19" ht="12.75">
      <c r="C255">
        <f t="shared" si="32"/>
        <v>0.6966000000000008</v>
      </c>
      <c r="D255">
        <f t="shared" si="27"/>
        <v>7.616600000000001</v>
      </c>
      <c r="E255">
        <f t="shared" si="28"/>
        <v>0.345199222870947</v>
      </c>
      <c r="J255">
        <f t="shared" si="33"/>
        <v>0.3186000000000024</v>
      </c>
      <c r="K255">
        <f t="shared" si="34"/>
        <v>8.388600000000002</v>
      </c>
      <c r="L255">
        <f t="shared" si="29"/>
        <v>0.7547576228873192</v>
      </c>
      <c r="Q255">
        <f t="shared" si="35"/>
        <v>0</v>
      </c>
      <c r="R255">
        <f t="shared" si="30"/>
        <v>0</v>
      </c>
      <c r="S255" t="e">
        <f t="shared" si="31"/>
        <v>#NUM!</v>
      </c>
    </row>
    <row r="256" spans="3:19" ht="12.75">
      <c r="C256">
        <f t="shared" si="32"/>
        <v>0.7095000000000008</v>
      </c>
      <c r="D256">
        <f t="shared" si="27"/>
        <v>7.629500000000001</v>
      </c>
      <c r="E256">
        <f t="shared" si="28"/>
        <v>0.33775531322876007</v>
      </c>
      <c r="J256">
        <f t="shared" si="33"/>
        <v>0.3245000000000024</v>
      </c>
      <c r="K256">
        <f t="shared" si="34"/>
        <v>8.394500000000003</v>
      </c>
      <c r="L256">
        <f t="shared" si="29"/>
        <v>0.7384819560425375</v>
      </c>
      <c r="Q256">
        <f t="shared" si="35"/>
        <v>0</v>
      </c>
      <c r="R256">
        <f t="shared" si="30"/>
        <v>0</v>
      </c>
      <c r="S256" t="e">
        <f t="shared" si="31"/>
        <v>#NUM!</v>
      </c>
    </row>
    <row r="257" spans="3:19" ht="12.75">
      <c r="C257">
        <f t="shared" si="32"/>
        <v>0.7224000000000008</v>
      </c>
      <c r="D257">
        <f t="shared" si="27"/>
        <v>7.6424</v>
      </c>
      <c r="E257">
        <f t="shared" si="28"/>
        <v>0.330339762442973</v>
      </c>
      <c r="J257">
        <f t="shared" si="33"/>
        <v>0.3304000000000024</v>
      </c>
      <c r="K257">
        <f t="shared" si="34"/>
        <v>8.400400000000003</v>
      </c>
      <c r="L257">
        <f t="shared" si="29"/>
        <v>0.7222682941549692</v>
      </c>
      <c r="Q257">
        <f t="shared" si="35"/>
        <v>0</v>
      </c>
      <c r="R257">
        <f t="shared" si="30"/>
        <v>0</v>
      </c>
      <c r="S257" t="e">
        <f t="shared" si="31"/>
        <v>#NUM!</v>
      </c>
    </row>
    <row r="258" spans="3:19" ht="12.75">
      <c r="C258">
        <f t="shared" si="32"/>
        <v>0.7353000000000008</v>
      </c>
      <c r="D258">
        <f aca="true" t="shared" si="36" ref="D258:D321">C258+$A$47</f>
        <v>7.6553</v>
      </c>
      <c r="E258">
        <f aca="true" t="shared" si="37" ref="E258:E321">NORMDIST(C258,0,$B$49,FALSE)</f>
        <v>0.3229578140265241</v>
      </c>
      <c r="J258">
        <f t="shared" si="33"/>
        <v>0.33630000000000243</v>
      </c>
      <c r="K258">
        <f t="shared" si="34"/>
        <v>8.406300000000003</v>
      </c>
      <c r="L258">
        <f aca="true" t="shared" si="38" ref="L258:L321">NORMDIST(J258,0,$I$49,FALSE)</f>
        <v>0.7061281018545978</v>
      </c>
      <c r="Q258">
        <f t="shared" si="35"/>
        <v>0</v>
      </c>
      <c r="R258">
        <f aca="true" t="shared" si="39" ref="R258:R321">Q258+$O$47</f>
        <v>0</v>
      </c>
      <c r="S258" t="e">
        <f aca="true" t="shared" si="40" ref="S258:S321">NORMDIST(Q258,0,$P$49,FALSE)</f>
        <v>#NUM!</v>
      </c>
    </row>
    <row r="259" spans="3:19" ht="12.75">
      <c r="C259">
        <f aca="true" t="shared" si="41" ref="C259:C322">C258+$G$1</f>
        <v>0.7482000000000009</v>
      </c>
      <c r="D259">
        <f t="shared" si="36"/>
        <v>7.668200000000001</v>
      </c>
      <c r="E259">
        <f t="shared" si="37"/>
        <v>0.315614555489549</v>
      </c>
      <c r="J259">
        <f aca="true" t="shared" si="42" ref="J259:J322">J258+$N$1</f>
        <v>0.34220000000000245</v>
      </c>
      <c r="K259">
        <f aca="true" t="shared" si="43" ref="K259:K322">J259+$H$47</f>
        <v>8.412200000000002</v>
      </c>
      <c r="L259">
        <f t="shared" si="38"/>
        <v>0.6900725026805337</v>
      </c>
      <c r="Q259">
        <f aca="true" t="shared" si="44" ref="Q259:Q322">Q258+$U$1</f>
        <v>0</v>
      </c>
      <c r="R259">
        <f t="shared" si="39"/>
        <v>0</v>
      </c>
      <c r="S259" t="e">
        <f t="shared" si="40"/>
        <v>#NUM!</v>
      </c>
    </row>
    <row r="260" spans="3:19" ht="12.75">
      <c r="C260">
        <f t="shared" si="41"/>
        <v>0.7611000000000009</v>
      </c>
      <c r="D260">
        <f t="shared" si="36"/>
        <v>7.681100000000001</v>
      </c>
      <c r="E260">
        <f t="shared" si="37"/>
        <v>0.30831491377872183</v>
      </c>
      <c r="J260">
        <f t="shared" si="42"/>
        <v>0.34810000000000246</v>
      </c>
      <c r="K260">
        <f t="shared" si="43"/>
        <v>8.418100000000003</v>
      </c>
      <c r="L260">
        <f t="shared" si="38"/>
        <v>0.6741122691094031</v>
      </c>
      <c r="Q260">
        <f t="shared" si="44"/>
        <v>0</v>
      </c>
      <c r="R260">
        <f t="shared" si="39"/>
        <v>0</v>
      </c>
      <c r="S260" t="e">
        <f t="shared" si="40"/>
        <v>#NUM!</v>
      </c>
    </row>
    <row r="261" spans="3:19" ht="12.75">
      <c r="C261">
        <f t="shared" si="41"/>
        <v>0.7740000000000009</v>
      </c>
      <c r="D261">
        <f t="shared" si="36"/>
        <v>7.694000000000001</v>
      </c>
      <c r="E261">
        <f t="shared" si="37"/>
        <v>0.3010636511367637</v>
      </c>
      <c r="J261">
        <f t="shared" si="42"/>
        <v>0.3540000000000025</v>
      </c>
      <c r="K261">
        <f t="shared" si="43"/>
        <v>8.424000000000003</v>
      </c>
      <c r="L261">
        <f t="shared" si="38"/>
        <v>0.65825781350241</v>
      </c>
      <c r="Q261">
        <f t="shared" si="44"/>
        <v>0</v>
      </c>
      <c r="R261">
        <f t="shared" si="39"/>
        <v>0</v>
      </c>
      <c r="S261" t="e">
        <f t="shared" si="40"/>
        <v>#NUM!</v>
      </c>
    </row>
    <row r="262" spans="3:19" ht="12.75">
      <c r="C262">
        <f t="shared" si="41"/>
        <v>0.7869000000000009</v>
      </c>
      <c r="D262">
        <f t="shared" si="36"/>
        <v>7.706900000000001</v>
      </c>
      <c r="E262">
        <f t="shared" si="37"/>
        <v>0.2938653613823874</v>
      </c>
      <c r="J262">
        <f t="shared" si="42"/>
        <v>0.3599000000000025</v>
      </c>
      <c r="K262">
        <f t="shared" si="43"/>
        <v>8.429900000000004</v>
      </c>
      <c r="L262">
        <f t="shared" si="38"/>
        <v>0.642519179971655</v>
      </c>
      <c r="Q262">
        <f t="shared" si="44"/>
        <v>0</v>
      </c>
      <c r="R262">
        <f t="shared" si="39"/>
        <v>0</v>
      </c>
      <c r="S262" t="e">
        <f t="shared" si="40"/>
        <v>#NUM!</v>
      </c>
    </row>
    <row r="263" spans="3:19" ht="12.75">
      <c r="C263">
        <f t="shared" si="41"/>
        <v>0.799800000000001</v>
      </c>
      <c r="D263">
        <f t="shared" si="36"/>
        <v>7.719800000000001</v>
      </c>
      <c r="E263">
        <f t="shared" si="37"/>
        <v>0.2867244666097751</v>
      </c>
      <c r="J263">
        <f t="shared" si="42"/>
        <v>0.3658000000000025</v>
      </c>
      <c r="K263">
        <f t="shared" si="43"/>
        <v>8.435800000000002</v>
      </c>
      <c r="L263">
        <f t="shared" si="38"/>
        <v>0.62690603716374</v>
      </c>
      <c r="Q263">
        <f t="shared" si="44"/>
        <v>0</v>
      </c>
      <c r="R263">
        <f t="shared" si="39"/>
        <v>0</v>
      </c>
      <c r="S263" t="e">
        <f t="shared" si="40"/>
        <v>#NUM!</v>
      </c>
    </row>
    <row r="264" spans="3:19" ht="12.75">
      <c r="C264">
        <f t="shared" si="41"/>
        <v>0.812700000000001</v>
      </c>
      <c r="D264">
        <f t="shared" si="36"/>
        <v>7.732700000000001</v>
      </c>
      <c r="E264">
        <f t="shared" si="37"/>
        <v>0.27964521430555034</v>
      </c>
      <c r="J264">
        <f t="shared" si="42"/>
        <v>0.37170000000000253</v>
      </c>
      <c r="K264">
        <f t="shared" si="43"/>
        <v>8.441700000000003</v>
      </c>
      <c r="L264">
        <f t="shared" si="38"/>
        <v>0.6114276719561978</v>
      </c>
      <c r="Q264">
        <f t="shared" si="44"/>
        <v>0</v>
      </c>
      <c r="R264">
        <f t="shared" si="39"/>
        <v>0</v>
      </c>
      <c r="S264" t="e">
        <f t="shared" si="40"/>
        <v>#NUM!</v>
      </c>
    </row>
    <row r="265" spans="3:19" ht="12.75">
      <c r="C265">
        <f t="shared" si="41"/>
        <v>0.825600000000001</v>
      </c>
      <c r="D265">
        <f t="shared" si="36"/>
        <v>7.745600000000001</v>
      </c>
      <c r="E265">
        <f t="shared" si="37"/>
        <v>0.27263167488009615</v>
      </c>
      <c r="J265">
        <f t="shared" si="42"/>
        <v>0.37760000000000254</v>
      </c>
      <c r="K265">
        <f t="shared" si="43"/>
        <v>8.447600000000003</v>
      </c>
      <c r="L265">
        <f t="shared" si="38"/>
        <v>0.5960929840598658</v>
      </c>
      <c r="Q265">
        <f t="shared" si="44"/>
        <v>0</v>
      </c>
      <c r="R265">
        <f t="shared" si="39"/>
        <v>0</v>
      </c>
      <c r="S265" t="e">
        <f t="shared" si="40"/>
        <v>#NUM!</v>
      </c>
    </row>
    <row r="266" spans="3:19" ht="12.75">
      <c r="C266">
        <f t="shared" si="41"/>
        <v>0.838500000000001</v>
      </c>
      <c r="D266">
        <f t="shared" si="36"/>
        <v>7.758500000000001</v>
      </c>
      <c r="E266">
        <f t="shared" si="37"/>
        <v>0.2656877396090031</v>
      </c>
      <c r="J266">
        <f t="shared" si="42"/>
        <v>0.38350000000000256</v>
      </c>
      <c r="K266">
        <f t="shared" si="43"/>
        <v>8.453500000000004</v>
      </c>
      <c r="L266">
        <f t="shared" si="38"/>
        <v>0.5809104815179845</v>
      </c>
      <c r="Q266">
        <f t="shared" si="44"/>
        <v>0</v>
      </c>
      <c r="R266">
        <f t="shared" si="39"/>
        <v>0</v>
      </c>
      <c r="S266" t="e">
        <f t="shared" si="40"/>
        <v>#NUM!</v>
      </c>
    </row>
    <row r="267" spans="3:19" ht="12.75">
      <c r="C267">
        <f t="shared" si="41"/>
        <v>0.851400000000001</v>
      </c>
      <c r="D267">
        <f t="shared" si="36"/>
        <v>7.771400000000001</v>
      </c>
      <c r="E267">
        <f t="shared" si="37"/>
        <v>0.25881711897940074</v>
      </c>
      <c r="J267">
        <f t="shared" si="42"/>
        <v>0.3894000000000026</v>
      </c>
      <c r="K267">
        <f t="shared" si="43"/>
        <v>8.459400000000002</v>
      </c>
      <c r="L267">
        <f t="shared" si="38"/>
        <v>0.5658882770905487</v>
      </c>
      <c r="Q267">
        <f t="shared" si="44"/>
        <v>0</v>
      </c>
      <c r="R267">
        <f t="shared" si="39"/>
        <v>0</v>
      </c>
      <c r="S267" t="e">
        <f t="shared" si="40"/>
        <v>#NUM!</v>
      </c>
    </row>
    <row r="268" spans="3:19" ht="12.75">
      <c r="C268">
        <f t="shared" si="41"/>
        <v>0.8643000000000011</v>
      </c>
      <c r="D268">
        <f t="shared" si="36"/>
        <v>7.784300000000001</v>
      </c>
      <c r="E268">
        <f t="shared" si="37"/>
        <v>0.2520233414349361</v>
      </c>
      <c r="J268">
        <f t="shared" si="42"/>
        <v>0.3953000000000026</v>
      </c>
      <c r="K268">
        <f t="shared" si="43"/>
        <v>8.465300000000003</v>
      </c>
      <c r="L268">
        <f t="shared" si="38"/>
        <v>0.5510340855102787</v>
      </c>
      <c r="Q268">
        <f t="shared" si="44"/>
        <v>0</v>
      </c>
      <c r="R268">
        <f t="shared" si="39"/>
        <v>0</v>
      </c>
      <c r="S268" t="e">
        <f t="shared" si="40"/>
        <v>#NUM!</v>
      </c>
    </row>
    <row r="269" spans="3:19" ht="12.75">
      <c r="C269">
        <f t="shared" si="41"/>
        <v>0.8772000000000011</v>
      </c>
      <c r="D269">
        <f t="shared" si="36"/>
        <v>7.797200000000001</v>
      </c>
      <c r="E269">
        <f t="shared" si="37"/>
        <v>0.2453097525122212</v>
      </c>
      <c r="J269">
        <f t="shared" si="42"/>
        <v>0.4012000000000026</v>
      </c>
      <c r="K269">
        <f t="shared" si="43"/>
        <v>8.471200000000003</v>
      </c>
      <c r="L269">
        <f t="shared" si="38"/>
        <v>0.5363552215945122</v>
      </c>
      <c r="Q269">
        <f t="shared" si="44"/>
        <v>0</v>
      </c>
      <c r="R269">
        <f t="shared" si="39"/>
        <v>0</v>
      </c>
      <c r="S269" t="e">
        <f t="shared" si="40"/>
        <v>#NUM!</v>
      </c>
    </row>
    <row r="270" spans="3:19" ht="12.75">
      <c r="C270">
        <f t="shared" si="41"/>
        <v>0.8901000000000011</v>
      </c>
      <c r="D270">
        <f t="shared" si="36"/>
        <v>7.810100000000001</v>
      </c>
      <c r="E270">
        <f t="shared" si="37"/>
        <v>0.23867951436067184</v>
      </c>
      <c r="J270">
        <f t="shared" si="42"/>
        <v>0.4071000000000026</v>
      </c>
      <c r="K270">
        <f t="shared" si="43"/>
        <v>8.477100000000004</v>
      </c>
      <c r="L270">
        <f t="shared" si="38"/>
        <v>0.521858599195362</v>
      </c>
      <c r="Q270">
        <f t="shared" si="44"/>
        <v>0</v>
      </c>
      <c r="R270">
        <f t="shared" si="39"/>
        <v>0</v>
      </c>
      <c r="S270" t="e">
        <f t="shared" si="40"/>
        <v>#NUM!</v>
      </c>
    </row>
    <row r="271" spans="3:19" ht="12.75">
      <c r="C271">
        <f t="shared" si="41"/>
        <v>0.9030000000000011</v>
      </c>
      <c r="D271">
        <f t="shared" si="36"/>
        <v>7.823000000000001</v>
      </c>
      <c r="E271">
        <f t="shared" si="37"/>
        <v>0.23213560563681312</v>
      </c>
      <c r="J271">
        <f t="shared" si="42"/>
        <v>0.41300000000000264</v>
      </c>
      <c r="K271">
        <f t="shared" si="43"/>
        <v>8.483000000000002</v>
      </c>
      <c r="L271">
        <f t="shared" si="38"/>
        <v>0.5075507309686202</v>
      </c>
      <c r="Q271">
        <f t="shared" si="44"/>
        <v>0</v>
      </c>
      <c r="R271">
        <f t="shared" si="39"/>
        <v>0</v>
      </c>
      <c r="S271" t="e">
        <f t="shared" si="40"/>
        <v>#NUM!</v>
      </c>
    </row>
    <row r="272" spans="3:19" ht="12.75">
      <c r="C272">
        <f t="shared" si="41"/>
        <v>0.9159000000000012</v>
      </c>
      <c r="D272">
        <f t="shared" si="36"/>
        <v>7.835900000000001</v>
      </c>
      <c r="E272">
        <f t="shared" si="37"/>
        <v>0.22568082176332904</v>
      </c>
      <c r="J272">
        <f t="shared" si="42"/>
        <v>0.41890000000000266</v>
      </c>
      <c r="K272">
        <f t="shared" si="43"/>
        <v>8.488900000000003</v>
      </c>
      <c r="L272">
        <f t="shared" si="38"/>
        <v>0.4934377289401549</v>
      </c>
      <c r="Q272">
        <f t="shared" si="44"/>
        <v>0</v>
      </c>
      <c r="R272">
        <f t="shared" si="39"/>
        <v>0</v>
      </c>
      <c r="S272" t="e">
        <f t="shared" si="40"/>
        <v>#NUM!</v>
      </c>
    </row>
    <row r="273" spans="3:19" ht="12.75">
      <c r="C273">
        <f t="shared" si="41"/>
        <v>0.9288000000000012</v>
      </c>
      <c r="D273">
        <f t="shared" si="36"/>
        <v>7.848800000000001</v>
      </c>
      <c r="E273">
        <f t="shared" si="37"/>
        <v>0.2193177755423851</v>
      </c>
      <c r="J273">
        <f t="shared" si="42"/>
        <v>0.4248000000000027</v>
      </c>
      <c r="K273">
        <f t="shared" si="43"/>
        <v>8.494800000000003</v>
      </c>
      <c r="L273">
        <f t="shared" si="38"/>
        <v>0.47952530584690467</v>
      </c>
      <c r="Q273">
        <f t="shared" si="44"/>
        <v>0</v>
      </c>
      <c r="R273">
        <f t="shared" si="39"/>
        <v>0</v>
      </c>
      <c r="S273" t="e">
        <f t="shared" si="40"/>
        <v>#NUM!</v>
      </c>
    </row>
    <row r="274" spans="3:19" ht="12.75">
      <c r="C274">
        <f t="shared" si="41"/>
        <v>0.9417000000000012</v>
      </c>
      <c r="D274">
        <f t="shared" si="36"/>
        <v>7.861700000000001</v>
      </c>
      <c r="E274">
        <f t="shared" si="37"/>
        <v>0.21304889811206415</v>
      </c>
      <c r="J274">
        <f t="shared" si="42"/>
        <v>0.4307000000000027</v>
      </c>
      <c r="K274">
        <f t="shared" si="43"/>
        <v>8.500700000000004</v>
      </c>
      <c r="L274">
        <f t="shared" si="38"/>
        <v>0.4658187772280675</v>
      </c>
      <c r="Q274">
        <f t="shared" si="44"/>
        <v>0</v>
      </c>
      <c r="R274">
        <f t="shared" si="39"/>
        <v>0</v>
      </c>
      <c r="S274" t="e">
        <f t="shared" si="40"/>
        <v>#NUM!</v>
      </c>
    </row>
    <row r="275" spans="3:19" ht="12.75">
      <c r="C275">
        <f t="shared" si="41"/>
        <v>0.9546000000000012</v>
      </c>
      <c r="D275">
        <f t="shared" si="36"/>
        <v>7.874600000000001</v>
      </c>
      <c r="E275">
        <f t="shared" si="37"/>
        <v>0.2068764402341115</v>
      </c>
      <c r="J275">
        <f t="shared" si="42"/>
        <v>0.4366000000000027</v>
      </c>
      <c r="K275">
        <f t="shared" si="43"/>
        <v>8.506600000000002</v>
      </c>
      <c r="L275">
        <f t="shared" si="38"/>
        <v>0.4523230642406796</v>
      </c>
      <c r="Q275">
        <f t="shared" si="44"/>
        <v>0</v>
      </c>
      <c r="R275">
        <f t="shared" si="39"/>
        <v>0</v>
      </c>
      <c r="S275" t="e">
        <f t="shared" si="40"/>
        <v>#NUM!</v>
      </c>
    </row>
    <row r="276" spans="3:19" ht="12.75">
      <c r="C276">
        <f t="shared" si="41"/>
        <v>0.9675000000000012</v>
      </c>
      <c r="D276">
        <f t="shared" si="36"/>
        <v>7.887500000000001</v>
      </c>
      <c r="E276">
        <f t="shared" si="37"/>
        <v>0.2008024739006068</v>
      </c>
      <c r="J276">
        <f t="shared" si="42"/>
        <v>0.4425000000000027</v>
      </c>
      <c r="K276">
        <f t="shared" si="43"/>
        <v>8.512500000000003</v>
      </c>
      <c r="L276">
        <f t="shared" si="38"/>
        <v>0.4390426971725082</v>
      </c>
      <c r="Q276">
        <f t="shared" si="44"/>
        <v>0</v>
      </c>
      <c r="R276">
        <f t="shared" si="39"/>
        <v>0</v>
      </c>
      <c r="S276" t="e">
        <f t="shared" si="40"/>
        <v>#NUM!</v>
      </c>
    </row>
    <row r="277" spans="3:19" ht="12.75">
      <c r="C277">
        <f t="shared" si="41"/>
        <v>0.9804000000000013</v>
      </c>
      <c r="D277">
        <f t="shared" si="36"/>
        <v>7.900400000000001</v>
      </c>
      <c r="E277">
        <f t="shared" si="37"/>
        <v>0.1948288942466477</v>
      </c>
      <c r="J277">
        <f t="shared" si="42"/>
        <v>0.44840000000000274</v>
      </c>
      <c r="K277">
        <f t="shared" si="43"/>
        <v>8.518400000000003</v>
      </c>
      <c r="L277">
        <f t="shared" si="38"/>
        <v>0.4259818196240215</v>
      </c>
      <c r="Q277">
        <f t="shared" si="44"/>
        <v>0</v>
      </c>
      <c r="R277">
        <f t="shared" si="39"/>
        <v>0</v>
      </c>
      <c r="S277" t="e">
        <f t="shared" si="40"/>
        <v>#NUM!</v>
      </c>
    </row>
    <row r="278" spans="3:19" ht="12.75">
      <c r="C278">
        <f t="shared" si="41"/>
        <v>0.9933000000000013</v>
      </c>
      <c r="D278">
        <f t="shared" si="36"/>
        <v>7.913300000000001</v>
      </c>
      <c r="E278">
        <f t="shared" si="37"/>
        <v>0.18895742175566105</v>
      </c>
      <c r="J278">
        <f t="shared" si="42"/>
        <v>0.45430000000000276</v>
      </c>
      <c r="K278">
        <f t="shared" si="43"/>
        <v>8.524300000000004</v>
      </c>
      <c r="L278">
        <f t="shared" si="38"/>
        <v>0.4131441933301694</v>
      </c>
      <c r="Q278">
        <f t="shared" si="44"/>
        <v>0</v>
      </c>
      <c r="R278">
        <f t="shared" si="39"/>
        <v>0</v>
      </c>
      <c r="S278" t="e">
        <f t="shared" si="40"/>
        <v>#NUM!</v>
      </c>
    </row>
    <row r="279" spans="3:19" ht="12.75">
      <c r="C279">
        <f t="shared" si="41"/>
        <v>1.0062000000000013</v>
      </c>
      <c r="D279">
        <f t="shared" si="36"/>
        <v>7.9262000000000015</v>
      </c>
      <c r="E279">
        <f t="shared" si="37"/>
        <v>0.18318960474353788</v>
      </c>
      <c r="J279">
        <f t="shared" si="42"/>
        <v>0.4602000000000028</v>
      </c>
      <c r="K279">
        <f t="shared" si="43"/>
        <v>8.530200000000002</v>
      </c>
      <c r="L279">
        <f t="shared" si="38"/>
        <v>0.4005332035917984</v>
      </c>
      <c r="Q279">
        <f t="shared" si="44"/>
        <v>0</v>
      </c>
      <c r="R279">
        <f t="shared" si="39"/>
        <v>0</v>
      </c>
      <c r="S279" t="e">
        <f t="shared" si="40"/>
        <v>#NUM!</v>
      </c>
    </row>
    <row r="280" spans="3:19" ht="12.75">
      <c r="C280">
        <f t="shared" si="41"/>
        <v>1.0191000000000012</v>
      </c>
      <c r="D280">
        <f t="shared" si="36"/>
        <v>7.939100000000002</v>
      </c>
      <c r="E280">
        <f t="shared" si="37"/>
        <v>0.17752682210742954</v>
      </c>
      <c r="J280">
        <f t="shared" si="42"/>
        <v>0.4661000000000028</v>
      </c>
      <c r="K280">
        <f t="shared" si="43"/>
        <v>8.536100000000003</v>
      </c>
      <c r="L280">
        <f t="shared" si="38"/>
        <v>0.388151865285731</v>
      </c>
      <c r="Q280">
        <f t="shared" si="44"/>
        <v>0</v>
      </c>
      <c r="R280">
        <f t="shared" si="39"/>
        <v>0</v>
      </c>
      <c r="S280" t="e">
        <f t="shared" si="40"/>
        <v>#NUM!</v>
      </c>
    </row>
    <row r="281" spans="3:19" ht="12.75">
      <c r="C281">
        <f t="shared" si="41"/>
        <v>1.0320000000000011</v>
      </c>
      <c r="D281">
        <f t="shared" si="36"/>
        <v>7.952000000000001</v>
      </c>
      <c r="E281">
        <f t="shared" si="37"/>
        <v>0.1719702863247368</v>
      </c>
      <c r="J281">
        <f t="shared" si="42"/>
        <v>0.4720000000000028</v>
      </c>
      <c r="K281">
        <f t="shared" si="43"/>
        <v>8.542000000000003</v>
      </c>
      <c r="L281">
        <f t="shared" si="38"/>
        <v>0.37600282942187746</v>
      </c>
      <c r="Q281">
        <f t="shared" si="44"/>
        <v>0</v>
      </c>
      <c r="R281">
        <f t="shared" si="39"/>
        <v>0</v>
      </c>
      <c r="S281" t="e">
        <f t="shared" si="40"/>
        <v>#NUM!</v>
      </c>
    </row>
    <row r="282" spans="3:19" ht="12.75">
      <c r="C282">
        <f t="shared" si="41"/>
        <v>1.044900000000001</v>
      </c>
      <c r="D282">
        <f t="shared" si="36"/>
        <v>7.964900000000001</v>
      </c>
      <c r="E282">
        <f t="shared" si="37"/>
        <v>0.16652104668757134</v>
      </c>
      <c r="J282">
        <f t="shared" si="42"/>
        <v>0.4779000000000028</v>
      </c>
      <c r="K282">
        <f t="shared" si="43"/>
        <v>8.547900000000004</v>
      </c>
      <c r="L282">
        <f t="shared" si="38"/>
        <v>0.36408839021519374</v>
      </c>
      <c r="Q282">
        <f t="shared" si="44"/>
        <v>0</v>
      </c>
      <c r="R282">
        <f t="shared" si="39"/>
        <v>0</v>
      </c>
      <c r="S282" t="e">
        <f t="shared" si="40"/>
        <v>#NUM!</v>
      </c>
    </row>
    <row r="283" spans="3:19" ht="12.75">
      <c r="C283">
        <f t="shared" si="41"/>
        <v>1.057800000000001</v>
      </c>
      <c r="D283">
        <f t="shared" si="36"/>
        <v>7.977800000000001</v>
      </c>
      <c r="E283">
        <f t="shared" si="37"/>
        <v>0.16117999275777353</v>
      </c>
      <c r="J283">
        <f t="shared" si="42"/>
        <v>0.48380000000000284</v>
      </c>
      <c r="K283">
        <f t="shared" si="43"/>
        <v>8.553800000000003</v>
      </c>
      <c r="L283">
        <f t="shared" si="38"/>
        <v>0.35241049263987306</v>
      </c>
      <c r="Q283">
        <f t="shared" si="44"/>
        <v>0</v>
      </c>
      <c r="R283">
        <f t="shared" si="39"/>
        <v>0</v>
      </c>
      <c r="S283" t="e">
        <f t="shared" si="40"/>
        <v>#NUM!</v>
      </c>
    </row>
    <row r="284" spans="3:19" ht="12.75">
      <c r="C284">
        <f t="shared" si="41"/>
        <v>1.0707000000000009</v>
      </c>
      <c r="D284">
        <f t="shared" si="36"/>
        <v>7.9907</v>
      </c>
      <c r="E284">
        <f t="shared" si="37"/>
        <v>0.15594785802742686</v>
      </c>
      <c r="J284">
        <f t="shared" si="42"/>
        <v>0.48970000000000286</v>
      </c>
      <c r="K284">
        <f t="shared" si="43"/>
        <v>8.559700000000003</v>
      </c>
      <c r="L284">
        <f t="shared" si="38"/>
        <v>0.34097074043284376</v>
      </c>
      <c r="Q284">
        <f t="shared" si="44"/>
        <v>0</v>
      </c>
      <c r="R284">
        <f t="shared" si="39"/>
        <v>0</v>
      </c>
      <c r="S284" t="e">
        <f t="shared" si="40"/>
        <v>#NUM!</v>
      </c>
    </row>
    <row r="285" spans="3:19" ht="12.75">
      <c r="C285">
        <f t="shared" si="41"/>
        <v>1.0836000000000008</v>
      </c>
      <c r="D285">
        <f t="shared" si="36"/>
        <v>8.0036</v>
      </c>
      <c r="E285">
        <f t="shared" si="37"/>
        <v>0.15082522376971672</v>
      </c>
      <c r="J285">
        <f t="shared" si="42"/>
        <v>0.49560000000000287</v>
      </c>
      <c r="K285">
        <f t="shared" si="43"/>
        <v>8.565600000000003</v>
      </c>
      <c r="L285">
        <f t="shared" si="38"/>
        <v>0.3297704045134437</v>
      </c>
      <c r="Q285">
        <f t="shared" si="44"/>
        <v>0</v>
      </c>
      <c r="R285">
        <f t="shared" si="39"/>
        <v>0</v>
      </c>
      <c r="S285" t="e">
        <f t="shared" si="40"/>
        <v>#NUM!</v>
      </c>
    </row>
    <row r="286" spans="3:19" ht="12.75">
      <c r="C286">
        <f t="shared" si="41"/>
        <v>1.0965000000000007</v>
      </c>
      <c r="D286">
        <f t="shared" si="36"/>
        <v>8.0165</v>
      </c>
      <c r="E286">
        <f t="shared" si="37"/>
        <v>0.1458125230649407</v>
      </c>
      <c r="J286">
        <f t="shared" si="42"/>
        <v>0.5015000000000028</v>
      </c>
      <c r="K286">
        <f t="shared" si="43"/>
        <v>8.571500000000004</v>
      </c>
      <c r="L286">
        <f t="shared" si="38"/>
        <v>0.3188104317860522</v>
      </c>
      <c r="Q286">
        <f t="shared" si="44"/>
        <v>0</v>
      </c>
      <c r="R286">
        <f t="shared" si="39"/>
        <v>0</v>
      </c>
      <c r="S286" t="e">
        <f t="shared" si="40"/>
        <v>#NUM!</v>
      </c>
    </row>
    <row r="287" spans="3:19" ht="12.75">
      <c r="C287">
        <f t="shared" si="41"/>
        <v>1.1094000000000006</v>
      </c>
      <c r="D287">
        <f t="shared" si="36"/>
        <v>8.0294</v>
      </c>
      <c r="E287">
        <f t="shared" si="37"/>
        <v>0.1409100449864848</v>
      </c>
      <c r="J287">
        <f t="shared" si="42"/>
        <v>0.5074000000000028</v>
      </c>
      <c r="K287">
        <f t="shared" si="43"/>
        <v>8.577400000000003</v>
      </c>
      <c r="L287">
        <f t="shared" si="38"/>
        <v>0.3080914542924791</v>
      </c>
      <c r="Q287">
        <f t="shared" si="44"/>
        <v>0</v>
      </c>
      <c r="R287">
        <f t="shared" si="39"/>
        <v>0</v>
      </c>
      <c r="S287" t="e">
        <f t="shared" si="40"/>
        <v>#NUM!</v>
      </c>
    </row>
    <row r="288" spans="3:19" ht="12.75">
      <c r="C288">
        <f t="shared" si="41"/>
        <v>1.1223000000000005</v>
      </c>
      <c r="D288">
        <f t="shared" si="36"/>
        <v>8.042300000000001</v>
      </c>
      <c r="E288">
        <f t="shared" si="37"/>
        <v>0.13611793893163643</v>
      </c>
      <c r="J288">
        <f t="shared" si="42"/>
        <v>0.5133000000000029</v>
      </c>
      <c r="K288">
        <f t="shared" si="43"/>
        <v>8.583300000000003</v>
      </c>
      <c r="L288">
        <f t="shared" si="38"/>
        <v>0.29761379868103094</v>
      </c>
      <c r="Q288">
        <f t="shared" si="44"/>
        <v>0</v>
      </c>
      <c r="R288">
        <f t="shared" si="39"/>
        <v>0</v>
      </c>
      <c r="S288" t="e">
        <f t="shared" si="40"/>
        <v>#NUM!</v>
      </c>
    </row>
    <row r="289" spans="3:19" ht="12.75">
      <c r="C289">
        <f t="shared" si="41"/>
        <v>1.1352000000000004</v>
      </c>
      <c r="D289">
        <f t="shared" si="36"/>
        <v>8.055200000000001</v>
      </c>
      <c r="E289">
        <f t="shared" si="37"/>
        <v>0.13143621908220485</v>
      </c>
      <c r="J289">
        <f t="shared" si="42"/>
        <v>0.5192000000000029</v>
      </c>
      <c r="K289">
        <f t="shared" si="43"/>
        <v>8.589200000000003</v>
      </c>
      <c r="L289">
        <f t="shared" si="38"/>
        <v>0.28737749595939244</v>
      </c>
      <c r="Q289">
        <f t="shared" si="44"/>
        <v>0</v>
      </c>
      <c r="R289">
        <f t="shared" si="39"/>
        <v>0</v>
      </c>
      <c r="S289" t="e">
        <f t="shared" si="40"/>
        <v>#NUM!</v>
      </c>
    </row>
    <row r="290" spans="3:19" ht="12.75">
      <c r="C290">
        <f t="shared" si="41"/>
        <v>1.1481000000000003</v>
      </c>
      <c r="D290">
        <f t="shared" si="36"/>
        <v>8.068100000000001</v>
      </c>
      <c r="E290">
        <f t="shared" si="37"/>
        <v>0.12686476898006627</v>
      </c>
      <c r="J290">
        <f t="shared" si="42"/>
        <v>0.5251000000000029</v>
      </c>
      <c r="K290">
        <f t="shared" si="43"/>
        <v>8.595100000000004</v>
      </c>
      <c r="L290">
        <f t="shared" si="38"/>
        <v>0.2773822914987843</v>
      </c>
      <c r="Q290">
        <f t="shared" si="44"/>
        <v>0</v>
      </c>
      <c r="R290">
        <f t="shared" si="39"/>
        <v>0</v>
      </c>
      <c r="S290" t="e">
        <f t="shared" si="40"/>
        <v>#NUM!</v>
      </c>
    </row>
    <row r="291" spans="3:19" ht="12.75">
      <c r="C291">
        <f t="shared" si="41"/>
        <v>1.1610000000000003</v>
      </c>
      <c r="D291">
        <f t="shared" si="36"/>
        <v>8.081</v>
      </c>
      <c r="E291">
        <f t="shared" si="37"/>
        <v>0.12240334620293661</v>
      </c>
      <c r="J291">
        <f t="shared" si="42"/>
        <v>0.5310000000000029</v>
      </c>
      <c r="K291">
        <f t="shared" si="43"/>
        <v>8.601000000000003</v>
      </c>
      <c r="L291">
        <f t="shared" si="38"/>
        <v>0.26762765525726356</v>
      </c>
      <c r="Q291">
        <f t="shared" si="44"/>
        <v>0</v>
      </c>
      <c r="R291">
        <f t="shared" si="39"/>
        <v>0</v>
      </c>
      <c r="S291" t="e">
        <f t="shared" si="40"/>
        <v>#NUM!</v>
      </c>
    </row>
    <row r="292" spans="3:19" ht="12.75">
      <c r="C292">
        <f t="shared" si="41"/>
        <v>1.1739000000000002</v>
      </c>
      <c r="D292">
        <f t="shared" si="36"/>
        <v>8.0939</v>
      </c>
      <c r="E292">
        <f t="shared" si="37"/>
        <v>0.11805158712590276</v>
      </c>
      <c r="J292">
        <f t="shared" si="42"/>
        <v>0.5369000000000029</v>
      </c>
      <c r="K292">
        <f t="shared" si="43"/>
        <v>8.606900000000003</v>
      </c>
      <c r="L292">
        <f t="shared" si="38"/>
        <v>0.2581127921905286</v>
      </c>
      <c r="Q292">
        <f t="shared" si="44"/>
        <v>0</v>
      </c>
      <c r="R292">
        <f t="shared" si="39"/>
        <v>0</v>
      </c>
      <c r="S292" t="e">
        <f t="shared" si="40"/>
        <v>#NUM!</v>
      </c>
    </row>
    <row r="293" spans="3:19" ht="12.75">
      <c r="C293">
        <f t="shared" si="41"/>
        <v>1.1868</v>
      </c>
      <c r="D293">
        <f t="shared" si="36"/>
        <v>8.1068</v>
      </c>
      <c r="E293">
        <f t="shared" si="37"/>
        <v>0.11380901175450679</v>
      </c>
      <c r="J293">
        <f t="shared" si="42"/>
        <v>0.542800000000003</v>
      </c>
      <c r="K293">
        <f t="shared" si="43"/>
        <v>8.612800000000004</v>
      </c>
      <c r="L293">
        <f t="shared" si="38"/>
        <v>0.24883665281917128</v>
      </c>
      <c r="Q293">
        <f t="shared" si="44"/>
        <v>0</v>
      </c>
      <c r="R293">
        <f t="shared" si="39"/>
        <v>0</v>
      </c>
      <c r="S293" t="e">
        <f t="shared" si="40"/>
        <v>#NUM!</v>
      </c>
    </row>
    <row r="294" spans="3:19" ht="12.75">
      <c r="C294">
        <f t="shared" si="41"/>
        <v>1.1997</v>
      </c>
      <c r="D294">
        <f t="shared" si="36"/>
        <v>8.1197</v>
      </c>
      <c r="E294">
        <f t="shared" si="37"/>
        <v>0.10967502861547812</v>
      </c>
      <c r="J294">
        <f t="shared" si="42"/>
        <v>0.548700000000003</v>
      </c>
      <c r="K294">
        <f t="shared" si="43"/>
        <v>8.618700000000004</v>
      </c>
      <c r="L294">
        <f t="shared" si="38"/>
        <v>0.23979794392197296</v>
      </c>
      <c r="Q294">
        <f t="shared" si="44"/>
        <v>0</v>
      </c>
      <c r="R294">
        <f t="shared" si="39"/>
        <v>0</v>
      </c>
      <c r="S294" t="e">
        <f t="shared" si="40"/>
        <v>#NUM!</v>
      </c>
    </row>
    <row r="295" spans="3:19" ht="12.75">
      <c r="C295">
        <f t="shared" si="41"/>
        <v>1.2126</v>
      </c>
      <c r="D295">
        <f t="shared" si="36"/>
        <v>8.1326</v>
      </c>
      <c r="E295">
        <f t="shared" si="37"/>
        <v>0.105648939691542</v>
      </c>
      <c r="J295">
        <f t="shared" si="42"/>
        <v>0.554600000000003</v>
      </c>
      <c r="K295">
        <f t="shared" si="43"/>
        <v>8.624600000000003</v>
      </c>
      <c r="L295">
        <f t="shared" si="38"/>
        <v>0.23099513932557036</v>
      </c>
      <c r="Q295">
        <f t="shared" si="44"/>
        <v>0</v>
      </c>
      <c r="R295">
        <f t="shared" si="39"/>
        <v>0</v>
      </c>
      <c r="S295" t="e">
        <f t="shared" si="40"/>
        <v>#NUM!</v>
      </c>
    </row>
    <row r="296" spans="3:19" ht="12.75">
      <c r="C296">
        <f t="shared" si="41"/>
        <v>1.2254999999999998</v>
      </c>
      <c r="D296">
        <f t="shared" si="36"/>
        <v>8.1455</v>
      </c>
      <c r="E296">
        <f t="shared" si="37"/>
        <v>0.10172994538709555</v>
      </c>
      <c r="J296">
        <f t="shared" si="42"/>
        <v>0.560500000000003</v>
      </c>
      <c r="K296">
        <f t="shared" si="43"/>
        <v>8.630500000000003</v>
      </c>
      <c r="L296">
        <f t="shared" si="38"/>
        <v>0.22242649076161122</v>
      </c>
      <c r="Q296">
        <f t="shared" si="44"/>
        <v>0</v>
      </c>
      <c r="R296">
        <f t="shared" si="39"/>
        <v>0</v>
      </c>
      <c r="S296" t="e">
        <f t="shared" si="40"/>
        <v>#NUM!</v>
      </c>
    </row>
    <row r="297" spans="3:19" ht="12.75">
      <c r="C297">
        <f t="shared" si="41"/>
        <v>1.2383999999999997</v>
      </c>
      <c r="D297">
        <f t="shared" si="36"/>
        <v>8.1584</v>
      </c>
      <c r="E297">
        <f t="shared" si="37"/>
        <v>0.09791714951193596</v>
      </c>
      <c r="J297">
        <f t="shared" si="42"/>
        <v>0.566400000000003</v>
      </c>
      <c r="K297">
        <f t="shared" si="43"/>
        <v>8.636400000000004</v>
      </c>
      <c r="L297">
        <f t="shared" si="38"/>
        <v>0.21409003876338098</v>
      </c>
      <c r="Q297">
        <f t="shared" si="44"/>
        <v>0</v>
      </c>
      <c r="R297">
        <f t="shared" si="39"/>
        <v>0</v>
      </c>
      <c r="S297" t="e">
        <f t="shared" si="40"/>
        <v>#NUM!</v>
      </c>
    </row>
    <row r="298" spans="3:19" ht="12.75">
      <c r="C298">
        <f t="shared" si="41"/>
        <v>1.2512999999999996</v>
      </c>
      <c r="D298">
        <f t="shared" si="36"/>
        <v>8.171299999999999</v>
      </c>
      <c r="E298">
        <f t="shared" si="37"/>
        <v>0.0942095642706432</v>
      </c>
      <c r="J298">
        <f t="shared" si="42"/>
        <v>0.572300000000003</v>
      </c>
      <c r="K298">
        <f t="shared" si="43"/>
        <v>8.642300000000004</v>
      </c>
      <c r="L298">
        <f t="shared" si="38"/>
        <v>0.20598362357479172</v>
      </c>
      <c r="Q298">
        <f t="shared" si="44"/>
        <v>0</v>
      </c>
      <c r="R298">
        <f t="shared" si="39"/>
        <v>0</v>
      </c>
      <c r="S298" t="e">
        <f t="shared" si="40"/>
        <v>#NUM!</v>
      </c>
    </row>
    <row r="299" spans="3:19" ht="12.75">
      <c r="C299">
        <f t="shared" si="41"/>
        <v>1.2641999999999995</v>
      </c>
      <c r="D299">
        <f t="shared" si="36"/>
        <v>8.184199999999999</v>
      </c>
      <c r="E299">
        <f t="shared" si="37"/>
        <v>0.09060611524566131</v>
      </c>
      <c r="J299">
        <f t="shared" si="42"/>
        <v>0.578200000000003</v>
      </c>
      <c r="K299">
        <f t="shared" si="43"/>
        <v>8.648200000000003</v>
      </c>
      <c r="L299">
        <f t="shared" si="38"/>
        <v>0.19810489604559414</v>
      </c>
      <c r="Q299">
        <f t="shared" si="44"/>
        <v>0</v>
      </c>
      <c r="R299">
        <f t="shared" si="39"/>
        <v>0</v>
      </c>
      <c r="S299" t="e">
        <f t="shared" si="40"/>
        <v>#NUM!</v>
      </c>
    </row>
    <row r="300" spans="3:19" ht="12.75">
      <c r="C300">
        <f t="shared" si="41"/>
        <v>1.2770999999999995</v>
      </c>
      <c r="D300">
        <f t="shared" si="36"/>
        <v>8.197099999999999</v>
      </c>
      <c r="E300">
        <f t="shared" si="37"/>
        <v>0.08710564636258626</v>
      </c>
      <c r="J300">
        <f t="shared" si="42"/>
        <v>0.5841000000000031</v>
      </c>
      <c r="K300">
        <f t="shared" si="43"/>
        <v>8.654100000000003</v>
      </c>
      <c r="L300">
        <f t="shared" si="38"/>
        <v>0.19045132848768428</v>
      </c>
      <c r="Q300">
        <f t="shared" si="44"/>
        <v>0</v>
      </c>
      <c r="R300">
        <f t="shared" si="39"/>
        <v>0</v>
      </c>
      <c r="S300" t="e">
        <f t="shared" si="40"/>
        <v>#NUM!</v>
      </c>
    </row>
    <row r="301" spans="3:19" ht="12.75">
      <c r="C301">
        <f t="shared" si="41"/>
        <v>1.2899999999999994</v>
      </c>
      <c r="D301">
        <f t="shared" si="36"/>
        <v>8.209999999999999</v>
      </c>
      <c r="E301">
        <f t="shared" si="37"/>
        <v>0.08370692482664831</v>
      </c>
      <c r="J301">
        <f t="shared" si="42"/>
        <v>0.5900000000000031</v>
      </c>
      <c r="K301">
        <f t="shared" si="43"/>
        <v>8.660000000000004</v>
      </c>
      <c r="L301">
        <f t="shared" si="38"/>
        <v>0.18302022546843025</v>
      </c>
      <c r="Q301">
        <f t="shared" si="44"/>
        <v>0</v>
      </c>
      <c r="R301">
        <f t="shared" si="39"/>
        <v>0</v>
      </c>
      <c r="S301" t="e">
        <f t="shared" si="40"/>
        <v>#NUM!</v>
      </c>
    </row>
    <row r="302" spans="3:19" ht="12.75">
      <c r="C302">
        <f t="shared" si="41"/>
        <v>1.3028999999999993</v>
      </c>
      <c r="D302">
        <f t="shared" si="36"/>
        <v>8.2229</v>
      </c>
      <c r="E302">
        <f t="shared" si="37"/>
        <v>0.080408646019877</v>
      </c>
      <c r="J302">
        <f t="shared" si="42"/>
        <v>0.5959000000000031</v>
      </c>
      <c r="K302">
        <f t="shared" si="43"/>
        <v>8.665900000000004</v>
      </c>
      <c r="L302">
        <f t="shared" si="38"/>
        <v>0.17580873451803206</v>
      </c>
      <c r="Q302">
        <f t="shared" si="44"/>
        <v>0</v>
      </c>
      <c r="R302">
        <f t="shared" si="39"/>
        <v>0</v>
      </c>
      <c r="S302" t="e">
        <f t="shared" si="40"/>
        <v>#NUM!</v>
      </c>
    </row>
    <row r="303" spans="3:19" ht="12.75">
      <c r="C303">
        <f t="shared" si="41"/>
        <v>1.3157999999999992</v>
      </c>
      <c r="D303">
        <f t="shared" si="36"/>
        <v>8.2358</v>
      </c>
      <c r="E303">
        <f t="shared" si="37"/>
        <v>0.07720943834894713</v>
      </c>
      <c r="J303">
        <f t="shared" si="42"/>
        <v>0.6018000000000031</v>
      </c>
      <c r="K303">
        <f t="shared" si="43"/>
        <v>8.671800000000003</v>
      </c>
      <c r="L303">
        <f t="shared" si="38"/>
        <v>0.16881385672904978</v>
      </c>
      <c r="Q303">
        <f t="shared" si="44"/>
        <v>0</v>
      </c>
      <c r="R303">
        <f t="shared" si="39"/>
        <v>0</v>
      </c>
      <c r="S303" t="e">
        <f t="shared" si="40"/>
        <v>#NUM!</v>
      </c>
    </row>
    <row r="304" spans="3:19" ht="12.75">
      <c r="C304">
        <f t="shared" si="41"/>
        <v>1.328699999999999</v>
      </c>
      <c r="D304">
        <f t="shared" si="36"/>
        <v>8.2487</v>
      </c>
      <c r="E304">
        <f t="shared" si="37"/>
        <v>0.07410786803422814</v>
      </c>
      <c r="J304">
        <f t="shared" si="42"/>
        <v>0.6077000000000031</v>
      </c>
      <c r="K304">
        <f t="shared" si="43"/>
        <v>8.677700000000003</v>
      </c>
      <c r="L304">
        <f t="shared" si="38"/>
        <v>0.16203245722737616</v>
      </c>
      <c r="Q304">
        <f t="shared" si="44"/>
        <v>0</v>
      </c>
      <c r="R304">
        <f t="shared" si="39"/>
        <v>0</v>
      </c>
      <c r="S304" t="e">
        <f t="shared" si="40"/>
        <v>#NUM!</v>
      </c>
    </row>
    <row r="305" spans="3:19" ht="12.75">
      <c r="C305">
        <f t="shared" si="41"/>
        <v>1.341599999999999</v>
      </c>
      <c r="D305">
        <f t="shared" si="36"/>
        <v>8.2616</v>
      </c>
      <c r="E305">
        <f t="shared" si="37"/>
        <v>0.07110244383109308</v>
      </c>
      <c r="J305">
        <f t="shared" si="42"/>
        <v>0.6136000000000031</v>
      </c>
      <c r="K305">
        <f t="shared" si="43"/>
        <v>8.683600000000004</v>
      </c>
      <c r="L305">
        <f t="shared" si="38"/>
        <v>0.15546127549509786</v>
      </c>
      <c r="Q305">
        <f t="shared" si="44"/>
        <v>0</v>
      </c>
      <c r="R305">
        <f t="shared" si="39"/>
        <v>0</v>
      </c>
      <c r="S305" t="e">
        <f t="shared" si="40"/>
        <v>#NUM!</v>
      </c>
    </row>
    <row r="306" spans="3:19" ht="12.75">
      <c r="C306">
        <f t="shared" si="41"/>
        <v>1.354499999999999</v>
      </c>
      <c r="D306">
        <f t="shared" si="36"/>
        <v>8.2745</v>
      </c>
      <c r="E306">
        <f t="shared" si="37"/>
        <v>0.06819162167508114</v>
      </c>
      <c r="J306">
        <f t="shared" si="42"/>
        <v>0.6195000000000032</v>
      </c>
      <c r="K306">
        <f t="shared" si="43"/>
        <v>8.689500000000004</v>
      </c>
      <c r="L306">
        <f t="shared" si="38"/>
        <v>0.14909693552686845</v>
      </c>
      <c r="Q306">
        <f t="shared" si="44"/>
        <v>0</v>
      </c>
      <c r="R306">
        <f t="shared" si="39"/>
        <v>0</v>
      </c>
      <c r="S306" t="e">
        <f t="shared" si="40"/>
        <v>#NUM!</v>
      </c>
    </row>
    <row r="307" spans="3:19" ht="12.75">
      <c r="C307">
        <f t="shared" si="41"/>
        <v>1.3673999999999988</v>
      </c>
      <c r="D307">
        <f t="shared" si="36"/>
        <v>8.287399999999998</v>
      </c>
      <c r="E307">
        <f t="shared" si="37"/>
        <v>0.06537380924305503</v>
      </c>
      <c r="J307">
        <f t="shared" si="42"/>
        <v>0.6254000000000032</v>
      </c>
      <c r="K307">
        <f t="shared" si="43"/>
        <v>8.695400000000003</v>
      </c>
      <c r="L307">
        <f t="shared" si="38"/>
        <v>0.14293595580260796</v>
      </c>
      <c r="Q307">
        <f t="shared" si="44"/>
        <v>0</v>
      </c>
      <c r="R307">
        <f t="shared" si="39"/>
        <v>0</v>
      </c>
      <c r="S307" t="e">
        <f t="shared" si="40"/>
        <v>#NUM!</v>
      </c>
    </row>
    <row r="308" spans="3:19" ht="12.75">
      <c r="C308">
        <f t="shared" si="41"/>
        <v>1.3802999999999988</v>
      </c>
      <c r="D308">
        <f t="shared" si="36"/>
        <v>8.300299999999998</v>
      </c>
      <c r="E308">
        <f t="shared" si="37"/>
        <v>0.0626473704230395</v>
      </c>
      <c r="J308">
        <f t="shared" si="42"/>
        <v>0.6313000000000032</v>
      </c>
      <c r="K308">
        <f t="shared" si="43"/>
        <v>8.701300000000003</v>
      </c>
      <c r="L308">
        <f t="shared" si="38"/>
        <v>0.13697475906054019</v>
      </c>
      <c r="Q308">
        <f t="shared" si="44"/>
        <v>0</v>
      </c>
      <c r="R308">
        <f t="shared" si="39"/>
        <v>0</v>
      </c>
      <c r="S308" t="e">
        <f t="shared" si="40"/>
        <v>#NUM!</v>
      </c>
    </row>
    <row r="309" spans="3:19" ht="12.75">
      <c r="C309">
        <f t="shared" si="41"/>
        <v>1.3931999999999987</v>
      </c>
      <c r="D309">
        <f t="shared" si="36"/>
        <v>8.313199999999998</v>
      </c>
      <c r="E309">
        <f t="shared" si="37"/>
        <v>0.06001062968597797</v>
      </c>
      <c r="J309">
        <f t="shared" si="42"/>
        <v>0.6372000000000032</v>
      </c>
      <c r="K309">
        <f t="shared" si="43"/>
        <v>8.707200000000004</v>
      </c>
      <c r="L309">
        <f t="shared" si="38"/>
        <v>0.13120968185577864</v>
      </c>
      <c r="Q309">
        <f t="shared" si="44"/>
        <v>0</v>
      </c>
      <c r="R309">
        <f t="shared" si="39"/>
        <v>0</v>
      </c>
      <c r="S309" t="e">
        <f t="shared" si="40"/>
        <v>#NUM!</v>
      </c>
    </row>
    <row r="310" spans="3:19" ht="12.75">
      <c r="C310">
        <f t="shared" si="41"/>
        <v>1.4060999999999986</v>
      </c>
      <c r="D310">
        <f t="shared" si="36"/>
        <v>8.326099999999999</v>
      </c>
      <c r="E310">
        <f t="shared" si="37"/>
        <v>0.05746187635318862</v>
      </c>
      <c r="J310">
        <f t="shared" si="42"/>
        <v>0.6431000000000032</v>
      </c>
      <c r="K310">
        <f t="shared" si="43"/>
        <v>8.713100000000004</v>
      </c>
      <c r="L310">
        <f t="shared" si="38"/>
        <v>0.12563698389086642</v>
      </c>
      <c r="Q310">
        <f t="shared" si="44"/>
        <v>0</v>
      </c>
      <c r="R310">
        <f t="shared" si="39"/>
        <v>0</v>
      </c>
      <c r="S310" t="e">
        <f t="shared" si="40"/>
        <v>#NUM!</v>
      </c>
    </row>
    <row r="311" spans="3:19" ht="12.75">
      <c r="C311">
        <f t="shared" si="41"/>
        <v>1.4189999999999985</v>
      </c>
      <c r="D311">
        <f t="shared" si="36"/>
        <v>8.338999999999999</v>
      </c>
      <c r="E311">
        <f t="shared" si="37"/>
        <v>0.05499936875384748</v>
      </c>
      <c r="J311">
        <f t="shared" si="42"/>
        <v>0.6490000000000032</v>
      </c>
      <c r="K311">
        <f t="shared" si="43"/>
        <v>8.719000000000003</v>
      </c>
      <c r="L311">
        <f t="shared" si="38"/>
        <v>0.12025285710586633</v>
      </c>
      <c r="Q311">
        <f t="shared" si="44"/>
        <v>0</v>
      </c>
      <c r="R311">
        <f t="shared" si="39"/>
        <v>0</v>
      </c>
      <c r="S311" t="e">
        <f t="shared" si="40"/>
        <v>#NUM!</v>
      </c>
    </row>
    <row r="312" spans="3:19" ht="12.75">
      <c r="C312">
        <f t="shared" si="41"/>
        <v>1.4318999999999984</v>
      </c>
      <c r="D312">
        <f t="shared" si="36"/>
        <v>8.351899999999999</v>
      </c>
      <c r="E312">
        <f t="shared" si="37"/>
        <v>0.052621338267363385</v>
      </c>
      <c r="J312">
        <f t="shared" si="42"/>
        <v>0.6549000000000033</v>
      </c>
      <c r="K312">
        <f t="shared" si="43"/>
        <v>8.724900000000003</v>
      </c>
      <c r="L312">
        <f t="shared" si="38"/>
        <v>0.11505343451677406</v>
      </c>
      <c r="Q312">
        <f t="shared" si="44"/>
        <v>0</v>
      </c>
      <c r="R312">
        <f t="shared" si="39"/>
        <v>0</v>
      </c>
      <c r="S312" t="e">
        <f t="shared" si="40"/>
        <v>#NUM!</v>
      </c>
    </row>
    <row r="313" spans="3:19" ht="12.75">
      <c r="C313">
        <f t="shared" si="41"/>
        <v>1.4447999999999983</v>
      </c>
      <c r="D313">
        <f t="shared" si="36"/>
        <v>8.364799999999999</v>
      </c>
      <c r="E313">
        <f t="shared" si="37"/>
        <v>0.05032599324604287</v>
      </c>
      <c r="J313">
        <f t="shared" si="42"/>
        <v>0.6608000000000033</v>
      </c>
      <c r="K313">
        <f t="shared" si="43"/>
        <v>8.730800000000004</v>
      </c>
      <c r="L313">
        <f t="shared" si="38"/>
        <v>0.11003479879219197</v>
      </c>
      <c r="Q313">
        <f t="shared" si="44"/>
        <v>0</v>
      </c>
      <c r="R313">
        <f t="shared" si="39"/>
        <v>0</v>
      </c>
      <c r="S313" t="e">
        <f t="shared" si="40"/>
        <v>#NUM!</v>
      </c>
    </row>
    <row r="314" spans="3:19" ht="12.75">
      <c r="C314">
        <f t="shared" si="41"/>
        <v>1.4576999999999982</v>
      </c>
      <c r="D314">
        <f t="shared" si="36"/>
        <v>8.377699999999997</v>
      </c>
      <c r="E314">
        <f t="shared" si="37"/>
        <v>0.048111522813966585</v>
      </c>
      <c r="J314">
        <f t="shared" si="42"/>
        <v>0.6667000000000033</v>
      </c>
      <c r="K314">
        <f t="shared" si="43"/>
        <v>8.736700000000004</v>
      </c>
      <c r="L314">
        <f t="shared" si="38"/>
        <v>0.10519299055934732</v>
      </c>
      <c r="Q314">
        <f t="shared" si="44"/>
        <v>0</v>
      </c>
      <c r="R314">
        <f t="shared" si="39"/>
        <v>0</v>
      </c>
      <c r="S314" t="e">
        <f t="shared" si="40"/>
        <v>#NUM!</v>
      </c>
    </row>
    <row r="315" spans="3:19" ht="12.75">
      <c r="C315">
        <f t="shared" si="41"/>
        <v>1.4705999999999981</v>
      </c>
      <c r="D315">
        <f t="shared" si="36"/>
        <v>8.390599999999997</v>
      </c>
      <c r="E315">
        <f t="shared" si="37"/>
        <v>0.045976100538513885</v>
      </c>
      <c r="J315">
        <f t="shared" si="42"/>
        <v>0.6726000000000033</v>
      </c>
      <c r="K315">
        <f t="shared" si="43"/>
        <v>8.742600000000003</v>
      </c>
      <c r="L315">
        <f t="shared" si="38"/>
        <v>0.10052401643166271</v>
      </c>
      <c r="Q315">
        <f t="shared" si="44"/>
        <v>0</v>
      </c>
      <c r="R315">
        <f t="shared" si="39"/>
        <v>0</v>
      </c>
      <c r="S315" t="e">
        <f t="shared" si="40"/>
        <v>#NUM!</v>
      </c>
    </row>
    <row r="316" spans="3:19" ht="12.75">
      <c r="C316">
        <f t="shared" si="41"/>
        <v>1.483499999999998</v>
      </c>
      <c r="D316">
        <f t="shared" si="36"/>
        <v>8.403499999999998</v>
      </c>
      <c r="E316">
        <f t="shared" si="37"/>
        <v>0.04391788797147499</v>
      </c>
      <c r="J316">
        <f t="shared" si="42"/>
        <v>0.6785000000000033</v>
      </c>
      <c r="K316">
        <f t="shared" si="43"/>
        <v>8.748500000000003</v>
      </c>
      <c r="L316">
        <f t="shared" si="38"/>
        <v>0.09602385675118788</v>
      </c>
      <c r="Q316">
        <f t="shared" si="44"/>
        <v>0</v>
      </c>
      <c r="R316">
        <f t="shared" si="39"/>
        <v>0</v>
      </c>
      <c r="S316" t="e">
        <f t="shared" si="40"/>
        <v>#NUM!</v>
      </c>
    </row>
    <row r="317" spans="3:19" ht="12.75">
      <c r="C317">
        <f t="shared" si="41"/>
        <v>1.496399999999998</v>
      </c>
      <c r="D317">
        <f t="shared" si="36"/>
        <v>8.416399999999998</v>
      </c>
      <c r="E317">
        <f t="shared" si="37"/>
        <v>0.04193503805718137</v>
      </c>
      <c r="J317">
        <f t="shared" si="42"/>
        <v>0.6844000000000033</v>
      </c>
      <c r="K317">
        <f t="shared" si="43"/>
        <v>8.754400000000004</v>
      </c>
      <c r="L317">
        <f t="shared" si="38"/>
        <v>0.09168847304027479</v>
      </c>
      <c r="Q317">
        <f t="shared" si="44"/>
        <v>0</v>
      </c>
      <c r="R317">
        <f t="shared" si="39"/>
        <v>0</v>
      </c>
      <c r="S317" t="e">
        <f t="shared" si="40"/>
        <v>#NUM!</v>
      </c>
    </row>
    <row r="318" spans="3:19" ht="12.75">
      <c r="C318">
        <f t="shared" si="41"/>
        <v>1.5092999999999979</v>
      </c>
      <c r="D318">
        <f t="shared" si="36"/>
        <v>8.429299999999998</v>
      </c>
      <c r="E318">
        <f t="shared" si="37"/>
        <v>0.040025698405562596</v>
      </c>
      <c r="J318">
        <f t="shared" si="42"/>
        <v>0.6903000000000034</v>
      </c>
      <c r="K318">
        <f t="shared" si="43"/>
        <v>8.760300000000004</v>
      </c>
      <c r="L318">
        <f t="shared" si="38"/>
        <v>0.087513815157922</v>
      </c>
      <c r="Q318">
        <f t="shared" si="44"/>
        <v>0</v>
      </c>
      <c r="R318">
        <f t="shared" si="39"/>
        <v>0</v>
      </c>
      <c r="S318" t="e">
        <f t="shared" si="40"/>
        <v>#NUM!</v>
      </c>
    </row>
    <row r="319" spans="3:19" ht="12.75">
      <c r="C319">
        <f t="shared" si="41"/>
        <v>1.5221999999999978</v>
      </c>
      <c r="D319">
        <f t="shared" si="36"/>
        <v>8.442199999999998</v>
      </c>
      <c r="E319">
        <f t="shared" si="37"/>
        <v>0.03818801442850031</v>
      </c>
      <c r="J319">
        <f t="shared" si="42"/>
        <v>0.6962000000000034</v>
      </c>
      <c r="K319">
        <f t="shared" si="43"/>
        <v>8.766200000000003</v>
      </c>
      <c r="L319">
        <f t="shared" si="38"/>
        <v>0.08349582815722653</v>
      </c>
      <c r="Q319">
        <f t="shared" si="44"/>
        <v>0</v>
      </c>
      <c r="R319">
        <f t="shared" si="39"/>
        <v>0</v>
      </c>
      <c r="S319" t="e">
        <f t="shared" si="40"/>
        <v>#NUM!</v>
      </c>
    </row>
    <row r="320" spans="3:19" ht="12.75">
      <c r="C320">
        <f t="shared" si="41"/>
        <v>1.5350999999999977</v>
      </c>
      <c r="D320">
        <f t="shared" si="36"/>
        <v>8.455099999999998</v>
      </c>
      <c r="E320">
        <f t="shared" si="37"/>
        <v>0.03642013233829699</v>
      </c>
      <c r="J320">
        <f t="shared" si="42"/>
        <v>0.7021000000000034</v>
      </c>
      <c r="K320">
        <f t="shared" si="43"/>
        <v>8.772100000000004</v>
      </c>
      <c r="L320">
        <f t="shared" si="38"/>
        <v>0.07963045884135832</v>
      </c>
      <c r="Q320">
        <f t="shared" si="44"/>
        <v>0</v>
      </c>
      <c r="R320">
        <f t="shared" si="39"/>
        <v>0</v>
      </c>
      <c r="S320" t="e">
        <f t="shared" si="40"/>
        <v>#NUM!</v>
      </c>
    </row>
    <row r="321" spans="3:19" ht="12.75">
      <c r="C321">
        <f t="shared" si="41"/>
        <v>1.5479999999999976</v>
      </c>
      <c r="D321">
        <f t="shared" si="36"/>
        <v>8.467999999999998</v>
      </c>
      <c r="E321">
        <f t="shared" si="37"/>
        <v>0.03472020200750867</v>
      </c>
      <c r="J321">
        <f t="shared" si="42"/>
        <v>0.7080000000000034</v>
      </c>
      <c r="K321">
        <f t="shared" si="43"/>
        <v>8.778000000000004</v>
      </c>
      <c r="L321">
        <f t="shared" si="38"/>
        <v>0.07591366201641447</v>
      </c>
      <c r="Q321">
        <f t="shared" si="44"/>
        <v>0</v>
      </c>
      <c r="R321">
        <f t="shared" si="39"/>
        <v>0</v>
      </c>
      <c r="S321" t="e">
        <f t="shared" si="40"/>
        <v>#NUM!</v>
      </c>
    </row>
    <row r="322" spans="3:19" ht="12.75">
      <c r="C322">
        <f t="shared" si="41"/>
        <v>1.5608999999999975</v>
      </c>
      <c r="D322">
        <f aca="true" t="shared" si="45" ref="D322:D360">C322+$A$47</f>
        <v>8.480899999999998</v>
      </c>
      <c r="E322">
        <f aca="true" t="shared" si="46" ref="E322:E360">NORMDIST(C322,0,$B$49,FALSE)</f>
        <v>0.03308637968980309</v>
      </c>
      <c r="J322">
        <f t="shared" si="42"/>
        <v>0.7139000000000034</v>
      </c>
      <c r="K322">
        <f t="shared" si="43"/>
        <v>8.783900000000004</v>
      </c>
      <c r="L322">
        <f aca="true" t="shared" si="47" ref="L322:L360">NORMDIST(J322,0,$I$49,FALSE)</f>
        <v>0.07234140644041416</v>
      </c>
      <c r="Q322">
        <f t="shared" si="44"/>
        <v>0</v>
      </c>
      <c r="R322">
        <f aca="true" t="shared" si="48" ref="R322:R360">Q322+$O$47</f>
        <v>0</v>
      </c>
      <c r="S322" t="e">
        <f aca="true" t="shared" si="49" ref="S322:S360">NORMDIST(Q322,0,$P$49,FALSE)</f>
        <v>#NUM!</v>
      </c>
    </row>
    <row r="323" spans="3:19" ht="12.75">
      <c r="C323">
        <f aca="true" t="shared" si="50" ref="C323:C360">C322+$G$1</f>
        <v>1.5737999999999974</v>
      </c>
      <c r="D323">
        <f t="shared" si="45"/>
        <v>8.493799999999997</v>
      </c>
      <c r="E323">
        <f t="shared" si="46"/>
        <v>0.031516830601900823</v>
      </c>
      <c r="J323">
        <f aca="true" t="shared" si="51" ref="J323:J360">J322+$N$1</f>
        <v>0.7198000000000034</v>
      </c>
      <c r="K323">
        <f aca="true" t="shared" si="52" ref="K323:K360">J323+$H$47</f>
        <v>8.789800000000003</v>
      </c>
      <c r="L323">
        <f t="shared" si="47"/>
        <v>0.06890968046856014</v>
      </c>
      <c r="Q323">
        <f aca="true" t="shared" si="53" ref="Q323:Q360">Q322+$U$1</f>
        <v>0</v>
      </c>
      <c r="R323">
        <f t="shared" si="48"/>
        <v>0</v>
      </c>
      <c r="S323" t="e">
        <f t="shared" si="49"/>
        <v>#NUM!</v>
      </c>
    </row>
    <row r="324" spans="3:19" ht="12.75">
      <c r="C324">
        <f t="shared" si="50"/>
        <v>1.5866999999999973</v>
      </c>
      <c r="D324">
        <f t="shared" si="45"/>
        <v>8.506699999999997</v>
      </c>
      <c r="E324">
        <f t="shared" si="46"/>
        <v>0.03000973136703437</v>
      </c>
      <c r="J324">
        <f t="shared" si="51"/>
        <v>0.7257000000000035</v>
      </c>
      <c r="K324">
        <f t="shared" si="52"/>
        <v>8.795700000000004</v>
      </c>
      <c r="L324">
        <f t="shared" si="47"/>
        <v>0.06561449739571659</v>
      </c>
      <c r="Q324">
        <f t="shared" si="53"/>
        <v>0</v>
      </c>
      <c r="R324">
        <f t="shared" si="48"/>
        <v>0</v>
      </c>
      <c r="S324" t="e">
        <f t="shared" si="49"/>
        <v>#NUM!</v>
      </c>
    </row>
    <row r="325" spans="3:19" ht="12.75">
      <c r="C325">
        <f t="shared" si="50"/>
        <v>1.5995999999999972</v>
      </c>
      <c r="D325">
        <f t="shared" si="45"/>
        <v>8.519599999999997</v>
      </c>
      <c r="E325">
        <f t="shared" si="46"/>
        <v>0.028563272320716666</v>
      </c>
      <c r="J325">
        <f t="shared" si="51"/>
        <v>0.7316000000000035</v>
      </c>
      <c r="K325">
        <f t="shared" si="52"/>
        <v>8.801600000000004</v>
      </c>
      <c r="L325">
        <f t="shared" si="47"/>
        <v>0.06245190049783564</v>
      </c>
      <c r="Q325">
        <f t="shared" si="53"/>
        <v>0</v>
      </c>
      <c r="R325">
        <f t="shared" si="48"/>
        <v>0</v>
      </c>
      <c r="S325" t="e">
        <f t="shared" si="49"/>
        <v>#NUM!</v>
      </c>
    </row>
    <row r="326" spans="3:19" ht="12.75">
      <c r="C326">
        <f t="shared" si="50"/>
        <v>1.6124999999999972</v>
      </c>
      <c r="D326">
        <f t="shared" si="45"/>
        <v>8.532499999999997</v>
      </c>
      <c r="E326">
        <f t="shared" si="46"/>
        <v>0.02717565967995153</v>
      </c>
      <c r="J326">
        <f t="shared" si="51"/>
        <v>0.7375000000000035</v>
      </c>
      <c r="K326">
        <f t="shared" si="52"/>
        <v>8.807500000000005</v>
      </c>
      <c r="L326">
        <f t="shared" si="47"/>
        <v>0.05941796777480684</v>
      </c>
      <c r="Q326">
        <f t="shared" si="53"/>
        <v>0</v>
      </c>
      <c r="R326">
        <f t="shared" si="48"/>
        <v>0</v>
      </c>
      <c r="S326" t="e">
        <f t="shared" si="49"/>
        <v>#NUM!</v>
      </c>
    </row>
    <row r="327" spans="3:19" ht="12.75">
      <c r="C327">
        <f t="shared" si="50"/>
        <v>1.625399999999997</v>
      </c>
      <c r="D327">
        <f t="shared" si="45"/>
        <v>8.545399999999997</v>
      </c>
      <c r="E327">
        <f t="shared" si="46"/>
        <v>0.025845117577335267</v>
      </c>
      <c r="J327">
        <f t="shared" si="51"/>
        <v>0.7434000000000035</v>
      </c>
      <c r="K327">
        <f t="shared" si="52"/>
        <v>8.813400000000003</v>
      </c>
      <c r="L327">
        <f t="shared" si="47"/>
        <v>0.056508816397900175</v>
      </c>
      <c r="Q327">
        <f t="shared" si="53"/>
        <v>0</v>
      </c>
      <c r="R327">
        <f t="shared" si="48"/>
        <v>0</v>
      </c>
      <c r="S327" t="e">
        <f t="shared" si="49"/>
        <v>#NUM!</v>
      </c>
    </row>
    <row r="328" spans="3:19" ht="12.75">
      <c r="C328">
        <f t="shared" si="50"/>
        <v>1.638299999999997</v>
      </c>
      <c r="D328">
        <f t="shared" si="45"/>
        <v>8.558299999999997</v>
      </c>
      <c r="E328">
        <f t="shared" si="46"/>
        <v>0.02456988996180002</v>
      </c>
      <c r="J328">
        <f t="shared" si="51"/>
        <v>0.7493000000000035</v>
      </c>
      <c r="K328">
        <f t="shared" si="52"/>
        <v>8.819300000000004</v>
      </c>
      <c r="L328">
        <f t="shared" si="47"/>
        <v>0.05372060686562824</v>
      </c>
      <c r="Q328">
        <f t="shared" si="53"/>
        <v>0</v>
      </c>
      <c r="R328">
        <f t="shared" si="48"/>
        <v>0</v>
      </c>
      <c r="S328" t="e">
        <f t="shared" si="49"/>
        <v>#NUM!</v>
      </c>
    </row>
    <row r="329" spans="3:19" ht="12.75">
      <c r="C329">
        <f t="shared" si="50"/>
        <v>1.651199999999997</v>
      </c>
      <c r="D329">
        <f t="shared" si="45"/>
        <v>8.571199999999997</v>
      </c>
      <c r="E329">
        <f t="shared" si="46"/>
        <v>0.02334824236802735</v>
      </c>
      <c r="J329">
        <f t="shared" si="51"/>
        <v>0.7552000000000035</v>
      </c>
      <c r="K329">
        <f t="shared" si="52"/>
        <v>8.825200000000004</v>
      </c>
      <c r="L329">
        <f t="shared" si="47"/>
        <v>0.05104954687246437</v>
      </c>
      <c r="Q329">
        <f t="shared" si="53"/>
        <v>0</v>
      </c>
      <c r="R329">
        <f t="shared" si="48"/>
        <v>0</v>
      </c>
      <c r="S329" t="e">
        <f t="shared" si="49"/>
        <v>#NUM!</v>
      </c>
    </row>
    <row r="330" spans="3:19" ht="12.75">
      <c r="C330">
        <f t="shared" si="50"/>
        <v>1.6640999999999968</v>
      </c>
      <c r="D330">
        <f t="shared" si="45"/>
        <v>8.584099999999996</v>
      </c>
      <c r="E330">
        <f t="shared" si="46"/>
        <v>0.02217846355682151</v>
      </c>
      <c r="J330">
        <f t="shared" si="51"/>
        <v>0.7611000000000036</v>
      </c>
      <c r="K330">
        <f t="shared" si="52"/>
        <v>8.831100000000005</v>
      </c>
      <c r="L330">
        <f t="shared" si="47"/>
        <v>0.04849189489542116</v>
      </c>
      <c r="Q330">
        <f t="shared" si="53"/>
        <v>0</v>
      </c>
      <c r="R330">
        <f t="shared" si="48"/>
        <v>0</v>
      </c>
      <c r="S330" t="e">
        <f t="shared" si="49"/>
        <v>#NUM!</v>
      </c>
    </row>
    <row r="331" spans="3:19" ht="12.75">
      <c r="C331">
        <f t="shared" si="50"/>
        <v>1.6769999999999967</v>
      </c>
      <c r="D331">
        <f t="shared" si="45"/>
        <v>8.596999999999996</v>
      </c>
      <c r="E331">
        <f t="shared" si="46"/>
        <v>0.02105886702897023</v>
      </c>
      <c r="J331">
        <f t="shared" si="51"/>
        <v>0.7670000000000036</v>
      </c>
      <c r="K331">
        <f t="shared" si="52"/>
        <v>8.837000000000003</v>
      </c>
      <c r="L331">
        <f t="shared" si="47"/>
        <v>0.04604396350401757</v>
      </c>
      <c r="Q331">
        <f t="shared" si="53"/>
        <v>0</v>
      </c>
      <c r="R331">
        <f t="shared" si="48"/>
        <v>0</v>
      </c>
      <c r="S331" t="e">
        <f t="shared" si="49"/>
        <v>#NUM!</v>
      </c>
    </row>
    <row r="332" spans="3:19" ht="12.75">
      <c r="C332">
        <f t="shared" si="50"/>
        <v>1.6898999999999966</v>
      </c>
      <c r="D332">
        <f t="shared" si="45"/>
        <v>8.609899999999996</v>
      </c>
      <c r="E332">
        <f t="shared" si="46"/>
        <v>0.019987792415341835</v>
      </c>
      <c r="J332">
        <f t="shared" si="51"/>
        <v>0.7729000000000036</v>
      </c>
      <c r="K332">
        <f t="shared" si="52"/>
        <v>8.842900000000004</v>
      </c>
      <c r="L332">
        <f t="shared" si="47"/>
        <v>0.043702122399643696</v>
      </c>
      <c r="Q332">
        <f t="shared" si="53"/>
        <v>0</v>
      </c>
      <c r="R332">
        <f t="shared" si="48"/>
        <v>0</v>
      </c>
      <c r="S332" t="e">
        <f t="shared" si="49"/>
        <v>#NUM!</v>
      </c>
    </row>
    <row r="333" spans="3:19" ht="12.75">
      <c r="C333">
        <f t="shared" si="50"/>
        <v>1.7027999999999965</v>
      </c>
      <c r="D333">
        <f t="shared" si="45"/>
        <v>8.622799999999996</v>
      </c>
      <c r="E333">
        <f t="shared" si="46"/>
        <v>0.01896360674616767</v>
      </c>
      <c r="J333">
        <f t="shared" si="51"/>
        <v>0.7788000000000036</v>
      </c>
      <c r="K333">
        <f t="shared" si="52"/>
        <v>8.848800000000004</v>
      </c>
      <c r="L333">
        <f t="shared" si="47"/>
        <v>0.041462801190771434</v>
      </c>
      <c r="Q333">
        <f t="shared" si="53"/>
        <v>0</v>
      </c>
      <c r="R333">
        <f t="shared" si="48"/>
        <v>0</v>
      </c>
      <c r="S333" t="e">
        <f t="shared" si="49"/>
        <v>#NUM!</v>
      </c>
    </row>
    <row r="334" spans="3:19" ht="12.75">
      <c r="C334">
        <f t="shared" si="50"/>
        <v>1.7156999999999965</v>
      </c>
      <c r="D334">
        <f t="shared" si="45"/>
        <v>8.635699999999996</v>
      </c>
      <c r="E334">
        <f t="shared" si="46"/>
        <v>0.0179847056026399</v>
      </c>
      <c r="J334">
        <f t="shared" si="51"/>
        <v>0.7847000000000036</v>
      </c>
      <c r="K334">
        <f t="shared" si="52"/>
        <v>8.854700000000005</v>
      </c>
      <c r="L334">
        <f t="shared" si="47"/>
        <v>0.039322491910854844</v>
      </c>
      <c r="Q334">
        <f t="shared" si="53"/>
        <v>0</v>
      </c>
      <c r="R334">
        <f t="shared" si="48"/>
        <v>0</v>
      </c>
      <c r="S334" t="e">
        <f t="shared" si="49"/>
        <v>#NUM!</v>
      </c>
    </row>
    <row r="335" spans="3:19" ht="12.75">
      <c r="C335">
        <f t="shared" si="50"/>
        <v>1.7285999999999964</v>
      </c>
      <c r="D335">
        <f t="shared" si="45"/>
        <v>8.648599999999997</v>
      </c>
      <c r="E335">
        <f t="shared" si="46"/>
        <v>0.017049514154117436</v>
      </c>
      <c r="J335">
        <f t="shared" si="51"/>
        <v>0.7906000000000036</v>
      </c>
      <c r="K335">
        <f t="shared" si="52"/>
        <v>8.860600000000003</v>
      </c>
      <c r="L335">
        <f t="shared" si="47"/>
        <v>0.037277751286119355</v>
      </c>
      <c r="Q335">
        <f t="shared" si="53"/>
        <v>0</v>
      </c>
      <c r="R335">
        <f t="shared" si="48"/>
        <v>0</v>
      </c>
      <c r="S335" t="e">
        <f t="shared" si="49"/>
        <v>#NUM!</v>
      </c>
    </row>
    <row r="336" spans="3:19" ht="12.75">
      <c r="C336">
        <f t="shared" si="50"/>
        <v>1.7414999999999963</v>
      </c>
      <c r="D336">
        <f t="shared" si="45"/>
        <v>8.661499999999997</v>
      </c>
      <c r="E336">
        <f t="shared" si="46"/>
        <v>0.016156488084376374</v>
      </c>
      <c r="J336">
        <f t="shared" si="51"/>
        <v>0.7965000000000036</v>
      </c>
      <c r="K336">
        <f t="shared" si="52"/>
        <v>8.866500000000004</v>
      </c>
      <c r="L336">
        <f t="shared" si="47"/>
        <v>0.03532520276075337</v>
      </c>
      <c r="Q336">
        <f t="shared" si="53"/>
        <v>0</v>
      </c>
      <c r="R336">
        <f t="shared" si="48"/>
        <v>0</v>
      </c>
      <c r="S336" t="e">
        <f t="shared" si="49"/>
        <v>#NUM!</v>
      </c>
    </row>
    <row r="337" spans="3:19" ht="12.75">
      <c r="C337">
        <f t="shared" si="50"/>
        <v>1.7543999999999962</v>
      </c>
      <c r="D337">
        <f t="shared" si="45"/>
        <v>8.674399999999997</v>
      </c>
      <c r="E337">
        <f t="shared" si="46"/>
        <v>0.015304114410467124</v>
      </c>
      <c r="J337">
        <f t="shared" si="51"/>
        <v>0.8024000000000037</v>
      </c>
      <c r="K337">
        <f t="shared" si="52"/>
        <v>8.872400000000004</v>
      </c>
      <c r="L337">
        <f t="shared" si="47"/>
        <v>0.033461538287290836</v>
      </c>
      <c r="Q337">
        <f t="shared" si="53"/>
        <v>0</v>
      </c>
      <c r="R337">
        <f t="shared" si="48"/>
        <v>0</v>
      </c>
      <c r="S337" t="e">
        <f t="shared" si="49"/>
        <v>#NUM!</v>
      </c>
    </row>
    <row r="338" spans="3:19" ht="12.75">
      <c r="C338">
        <f t="shared" si="50"/>
        <v>1.767299999999996</v>
      </c>
      <c r="D338">
        <f t="shared" si="45"/>
        <v>8.687299999999997</v>
      </c>
      <c r="E338">
        <f t="shared" si="46"/>
        <v>0.014490912197848751</v>
      </c>
      <c r="J338">
        <f t="shared" si="51"/>
        <v>0.8083000000000037</v>
      </c>
      <c r="K338">
        <f t="shared" si="52"/>
        <v>8.878300000000005</v>
      </c>
      <c r="L338">
        <f t="shared" si="47"/>
        <v>0.031683519890210045</v>
      </c>
      <c r="Q338">
        <f t="shared" si="53"/>
        <v>0</v>
      </c>
      <c r="R338">
        <f t="shared" si="48"/>
        <v>0</v>
      </c>
      <c r="S338" t="e">
        <f t="shared" si="49"/>
        <v>#NUM!</v>
      </c>
    </row>
    <row r="339" spans="3:19" ht="12.75">
      <c r="C339">
        <f t="shared" si="50"/>
        <v>1.780199999999996</v>
      </c>
      <c r="D339">
        <f t="shared" si="45"/>
        <v>8.700199999999995</v>
      </c>
      <c r="E339">
        <f t="shared" si="46"/>
        <v>0.013715433175561828</v>
      </c>
      <c r="J339">
        <f t="shared" si="51"/>
        <v>0.8142000000000037</v>
      </c>
      <c r="K339">
        <f t="shared" si="52"/>
        <v>8.884200000000003</v>
      </c>
      <c r="L339">
        <f t="shared" si="47"/>
        <v>0.029987981010972595</v>
      </c>
      <c r="Q339">
        <f t="shared" si="53"/>
        <v>0</v>
      </c>
      <c r="R339">
        <f t="shared" si="48"/>
        <v>0</v>
      </c>
      <c r="S339" t="e">
        <f t="shared" si="49"/>
        <v>#NUM!</v>
      </c>
    </row>
    <row r="340" spans="3:19" ht="12.75">
      <c r="C340">
        <f t="shared" si="50"/>
        <v>1.793099999999996</v>
      </c>
      <c r="D340">
        <f t="shared" si="45"/>
        <v>8.713099999999995</v>
      </c>
      <c r="E340">
        <f t="shared" si="46"/>
        <v>0.012976262255276238</v>
      </c>
      <c r="J340">
        <f t="shared" si="51"/>
        <v>0.8201000000000037</v>
      </c>
      <c r="K340">
        <f t="shared" si="52"/>
        <v>8.890100000000004</v>
      </c>
      <c r="L340">
        <f t="shared" si="47"/>
        <v>0.028371827642890618</v>
      </c>
      <c r="Q340">
        <f t="shared" si="53"/>
        <v>0</v>
      </c>
      <c r="R340">
        <f t="shared" si="48"/>
        <v>0</v>
      </c>
      <c r="S340" t="e">
        <f t="shared" si="49"/>
        <v>#NUM!</v>
      </c>
    </row>
    <row r="341" spans="3:19" ht="12.75">
      <c r="C341">
        <f t="shared" si="50"/>
        <v>1.8059999999999958</v>
      </c>
      <c r="D341">
        <f t="shared" si="45"/>
        <v>8.725999999999996</v>
      </c>
      <c r="E341">
        <f t="shared" si="46"/>
        <v>0.012272017958108693</v>
      </c>
      <c r="J341">
        <f t="shared" si="51"/>
        <v>0.8260000000000037</v>
      </c>
      <c r="K341">
        <f t="shared" si="52"/>
        <v>8.896000000000004</v>
      </c>
      <c r="L341">
        <f t="shared" si="47"/>
        <v>0.026832039264337894</v>
      </c>
      <c r="Q341">
        <f t="shared" si="53"/>
        <v>0</v>
      </c>
      <c r="R341">
        <f t="shared" si="48"/>
        <v>0</v>
      </c>
      <c r="S341" t="e">
        <f t="shared" si="49"/>
        <v>#NUM!</v>
      </c>
    </row>
    <row r="342" spans="3:19" ht="12.75">
      <c r="C342">
        <f t="shared" si="50"/>
        <v>1.8188999999999957</v>
      </c>
      <c r="D342">
        <f t="shared" si="45"/>
        <v>8.738899999999996</v>
      </c>
      <c r="E342">
        <f t="shared" si="46"/>
        <v>0.011601352753148376</v>
      </c>
      <c r="J342">
        <f t="shared" si="51"/>
        <v>0.8319000000000037</v>
      </c>
      <c r="K342">
        <f t="shared" si="52"/>
        <v>8.901900000000005</v>
      </c>
      <c r="L342">
        <f t="shared" si="47"/>
        <v>0.02536566957891624</v>
      </c>
      <c r="Q342">
        <f t="shared" si="53"/>
        <v>0</v>
      </c>
      <c r="R342">
        <f t="shared" si="48"/>
        <v>0</v>
      </c>
      <c r="S342" t="e">
        <f t="shared" si="49"/>
        <v>#NUM!</v>
      </c>
    </row>
    <row r="343" spans="3:19" ht="12.75">
      <c r="C343">
        <f t="shared" si="50"/>
        <v>1.8317999999999957</v>
      </c>
      <c r="D343">
        <f t="shared" si="45"/>
        <v>8.751799999999996</v>
      </c>
      <c r="E343">
        <f t="shared" si="46"/>
        <v>0.010962953311658271</v>
      </c>
      <c r="J343">
        <f t="shared" si="51"/>
        <v>0.8378000000000038</v>
      </c>
      <c r="K343">
        <f t="shared" si="52"/>
        <v>8.907800000000003</v>
      </c>
      <c r="L343">
        <f t="shared" si="47"/>
        <v>0.023969847071251493</v>
      </c>
      <c r="Q343">
        <f t="shared" si="53"/>
        <v>0</v>
      </c>
      <c r="R343">
        <f t="shared" si="48"/>
        <v>0</v>
      </c>
      <c r="S343" t="e">
        <f t="shared" si="49"/>
        <v>#NUM!</v>
      </c>
    </row>
    <row r="344" spans="3:19" ht="12.75">
      <c r="C344">
        <f t="shared" si="50"/>
        <v>1.8446999999999956</v>
      </c>
      <c r="D344">
        <f t="shared" si="45"/>
        <v>8.764699999999996</v>
      </c>
      <c r="E344">
        <f t="shared" si="46"/>
        <v>0.010355540680934498</v>
      </c>
      <c r="J344">
        <f t="shared" si="51"/>
        <v>0.8437000000000038</v>
      </c>
      <c r="K344">
        <f t="shared" si="52"/>
        <v>8.913700000000004</v>
      </c>
      <c r="L344">
        <f t="shared" si="47"/>
        <v>0.02264177538712668</v>
      </c>
      <c r="Q344">
        <f t="shared" si="53"/>
        <v>0</v>
      </c>
      <c r="R344">
        <f t="shared" si="48"/>
        <v>0</v>
      </c>
      <c r="S344" t="e">
        <f t="shared" si="49"/>
        <v>#NUM!</v>
      </c>
    </row>
    <row r="345" spans="3:19" ht="12.75">
      <c r="C345">
        <f t="shared" si="50"/>
        <v>1.8575999999999955</v>
      </c>
      <c r="D345">
        <f t="shared" si="45"/>
        <v>8.777599999999996</v>
      </c>
      <c r="E345">
        <f t="shared" si="46"/>
        <v>0.00977787038180784</v>
      </c>
      <c r="J345">
        <f t="shared" si="51"/>
        <v>0.8496000000000038</v>
      </c>
      <c r="K345">
        <f t="shared" si="52"/>
        <v>8.919600000000004</v>
      </c>
      <c r="L345">
        <f t="shared" si="47"/>
        <v>0.02137873354666334</v>
      </c>
      <c r="Q345">
        <f t="shared" si="53"/>
        <v>0</v>
      </c>
      <c r="R345">
        <f t="shared" si="48"/>
        <v>0</v>
      </c>
      <c r="S345" t="e">
        <f t="shared" si="49"/>
        <v>#NUM!</v>
      </c>
    </row>
    <row r="346" spans="3:19" ht="12.75">
      <c r="C346">
        <f t="shared" si="50"/>
        <v>1.8704999999999954</v>
      </c>
      <c r="D346">
        <f t="shared" si="45"/>
        <v>8.790499999999994</v>
      </c>
      <c r="E346">
        <f t="shared" si="46"/>
        <v>0.009228732433761207</v>
      </c>
      <c r="J346">
        <f t="shared" si="51"/>
        <v>0.8555000000000038</v>
      </c>
      <c r="K346">
        <f t="shared" si="52"/>
        <v>8.925500000000005</v>
      </c>
      <c r="L346">
        <f t="shared" si="47"/>
        <v>0.020178075999239407</v>
      </c>
      <c r="Q346">
        <f t="shared" si="53"/>
        <v>0</v>
      </c>
      <c r="R346">
        <f t="shared" si="48"/>
        <v>0</v>
      </c>
      <c r="S346" t="e">
        <f t="shared" si="49"/>
        <v>#NUM!</v>
      </c>
    </row>
    <row r="347" spans="3:19" ht="12.75">
      <c r="C347">
        <f t="shared" si="50"/>
        <v>1.8833999999999953</v>
      </c>
      <c r="D347">
        <f t="shared" si="45"/>
        <v>8.803399999999995</v>
      </c>
      <c r="E347">
        <f t="shared" si="46"/>
        <v>0.008706951311614088</v>
      </c>
      <c r="J347">
        <f t="shared" si="51"/>
        <v>0.8614000000000038</v>
      </c>
      <c r="K347">
        <f t="shared" si="52"/>
        <v>8.931400000000004</v>
      </c>
      <c r="L347">
        <f t="shared" si="47"/>
        <v>0.0190372325287822</v>
      </c>
      <c r="Q347">
        <f t="shared" si="53"/>
        <v>0</v>
      </c>
      <c r="R347">
        <f t="shared" si="48"/>
        <v>0</v>
      </c>
      <c r="S347" t="e">
        <f t="shared" si="49"/>
        <v>#NUM!</v>
      </c>
    </row>
    <row r="348" spans="3:19" ht="12.75">
      <c r="C348">
        <f t="shared" si="50"/>
        <v>1.8962999999999952</v>
      </c>
      <c r="D348">
        <f t="shared" si="45"/>
        <v>8.816299999999995</v>
      </c>
      <c r="E348">
        <f t="shared" si="46"/>
        <v>0.008211385837691685</v>
      </c>
      <c r="J348">
        <f t="shared" si="51"/>
        <v>0.8673000000000038</v>
      </c>
      <c r="K348">
        <f t="shared" si="52"/>
        <v>8.937300000000004</v>
      </c>
      <c r="L348">
        <f t="shared" si="47"/>
        <v>0.017953708018002754</v>
      </c>
      <c r="Q348">
        <f t="shared" si="53"/>
        <v>0</v>
      </c>
      <c r="R348">
        <f t="shared" si="48"/>
        <v>0</v>
      </c>
      <c r="S348" t="e">
        <f t="shared" si="49"/>
        <v>#NUM!</v>
      </c>
    </row>
    <row r="349" spans="3:19" ht="12.75">
      <c r="C349">
        <f t="shared" si="50"/>
        <v>1.9091999999999951</v>
      </c>
      <c r="D349">
        <f t="shared" si="45"/>
        <v>8.829199999999995</v>
      </c>
      <c r="E349">
        <f t="shared" si="46"/>
        <v>0.007740929013352691</v>
      </c>
      <c r="J349">
        <f t="shared" si="51"/>
        <v>0.8732000000000039</v>
      </c>
      <c r="K349">
        <f t="shared" si="52"/>
        <v>8.943200000000004</v>
      </c>
      <c r="L349">
        <f t="shared" si="47"/>
        <v>0.01692508208004129</v>
      </c>
      <c r="Q349">
        <f t="shared" si="53"/>
        <v>0</v>
      </c>
      <c r="R349">
        <f t="shared" si="48"/>
        <v>0</v>
      </c>
      <c r="S349" t="e">
        <f t="shared" si="49"/>
        <v>#NUM!</v>
      </c>
    </row>
    <row r="350" spans="3:19" ht="12.75">
      <c r="C350">
        <f t="shared" si="50"/>
        <v>1.922099999999995</v>
      </c>
      <c r="D350">
        <f t="shared" si="45"/>
        <v>8.842099999999995</v>
      </c>
      <c r="E350">
        <f t="shared" si="46"/>
        <v>0.0072945077936962584</v>
      </c>
      <c r="J350">
        <f t="shared" si="51"/>
        <v>0.8791000000000039</v>
      </c>
      <c r="K350">
        <f t="shared" si="52"/>
        <v>8.949100000000005</v>
      </c>
      <c r="L350">
        <f t="shared" si="47"/>
        <v>0.01594900856587726</v>
      </c>
      <c r="Q350">
        <f t="shared" si="53"/>
        <v>0</v>
      </c>
      <c r="R350">
        <f t="shared" si="48"/>
        <v>0</v>
      </c>
      <c r="S350" t="e">
        <f t="shared" si="49"/>
        <v>#NUM!</v>
      </c>
    </row>
    <row r="351" spans="3:19" ht="12.75">
      <c r="C351">
        <f t="shared" si="50"/>
        <v>1.934999999999995</v>
      </c>
      <c r="D351">
        <f t="shared" si="45"/>
        <v>8.854999999999995</v>
      </c>
      <c r="E351">
        <f t="shared" si="46"/>
        <v>0.006871082809206377</v>
      </c>
      <c r="J351">
        <f t="shared" si="51"/>
        <v>0.8850000000000039</v>
      </c>
      <c r="K351">
        <f t="shared" si="52"/>
        <v>8.955000000000004</v>
      </c>
      <c r="L351">
        <f t="shared" si="47"/>
        <v>0.015023214955721455</v>
      </c>
      <c r="Q351">
        <f t="shared" si="53"/>
        <v>0</v>
      </c>
      <c r="R351">
        <f t="shared" si="48"/>
        <v>0</v>
      </c>
      <c r="S351" t="e">
        <f t="shared" si="49"/>
        <v>#NUM!</v>
      </c>
    </row>
    <row r="352" spans="3:19" ht="12.75">
      <c r="C352">
        <f t="shared" si="50"/>
        <v>1.9478999999999949</v>
      </c>
      <c r="D352">
        <f t="shared" si="45"/>
        <v>8.867899999999995</v>
      </c>
      <c r="E352">
        <f t="shared" si="46"/>
        <v>0.006469648038021801</v>
      </c>
      <c r="J352">
        <f t="shared" si="51"/>
        <v>0.8909000000000039</v>
      </c>
      <c r="K352">
        <f t="shared" si="52"/>
        <v>8.960900000000004</v>
      </c>
      <c r="L352">
        <f t="shared" si="47"/>
        <v>0.014145501642453527</v>
      </c>
      <c r="Q352">
        <f t="shared" si="53"/>
        <v>0</v>
      </c>
      <c r="R352">
        <f t="shared" si="48"/>
        <v>0</v>
      </c>
      <c r="S352" t="e">
        <f t="shared" si="49"/>
        <v>#NUM!</v>
      </c>
    </row>
    <row r="353" spans="3:19" ht="12.75">
      <c r="C353">
        <f t="shared" si="50"/>
        <v>1.9607999999999948</v>
      </c>
      <c r="D353">
        <f t="shared" si="45"/>
        <v>8.880799999999995</v>
      </c>
      <c r="E353">
        <f t="shared" si="46"/>
        <v>0.006089230432441668</v>
      </c>
      <c r="J353">
        <f t="shared" si="51"/>
        <v>0.8968000000000039</v>
      </c>
      <c r="K353">
        <f t="shared" si="52"/>
        <v>8.966800000000005</v>
      </c>
      <c r="L353">
        <f t="shared" si="47"/>
        <v>0.013313741114998704</v>
      </c>
      <c r="Q353">
        <f t="shared" si="53"/>
        <v>0</v>
      </c>
      <c r="R353">
        <f t="shared" si="48"/>
        <v>0</v>
      </c>
      <c r="S353" t="e">
        <f t="shared" si="49"/>
        <v>#NUM!</v>
      </c>
    </row>
    <row r="354" spans="3:19" ht="12.75">
      <c r="C354">
        <f t="shared" si="50"/>
        <v>1.9736999999999947</v>
      </c>
      <c r="D354">
        <f t="shared" si="45"/>
        <v>8.893699999999995</v>
      </c>
      <c r="E354">
        <f t="shared" si="46"/>
        <v>0.0057288895031924495</v>
      </c>
      <c r="J354">
        <f t="shared" si="51"/>
        <v>0.9027000000000039</v>
      </c>
      <c r="K354">
        <f t="shared" si="52"/>
        <v>8.972700000000005</v>
      </c>
      <c r="L354">
        <f t="shared" si="47"/>
        <v>0.012525877049352136</v>
      </c>
      <c r="Q354">
        <f t="shared" si="53"/>
        <v>0</v>
      </c>
      <c r="R354">
        <f t="shared" si="48"/>
        <v>0</v>
      </c>
      <c r="S354" t="e">
        <f t="shared" si="49"/>
        <v>#NUM!</v>
      </c>
    </row>
    <row r="355" spans="3:19" ht="12.75">
      <c r="C355">
        <f t="shared" si="50"/>
        <v>1.9865999999999946</v>
      </c>
      <c r="D355">
        <f t="shared" si="45"/>
        <v>8.906599999999994</v>
      </c>
      <c r="E355">
        <f t="shared" si="46"/>
        <v>0.005387716864891514</v>
      </c>
      <c r="J355">
        <f t="shared" si="51"/>
        <v>0.908600000000004</v>
      </c>
      <c r="K355">
        <f t="shared" si="52"/>
        <v>8.978600000000004</v>
      </c>
      <c r="L355">
        <f t="shared" si="47"/>
        <v>0.011779923314761997</v>
      </c>
      <c r="Q355">
        <f t="shared" si="53"/>
        <v>0</v>
      </c>
      <c r="R355">
        <f t="shared" si="48"/>
        <v>0</v>
      </c>
      <c r="S355" t="e">
        <f t="shared" si="49"/>
        <v>#NUM!</v>
      </c>
    </row>
    <row r="356" spans="3:19" ht="12.75">
      <c r="C356">
        <f t="shared" si="50"/>
        <v>1.9994999999999945</v>
      </c>
      <c r="D356">
        <f t="shared" si="45"/>
        <v>8.919499999999994</v>
      </c>
      <c r="E356">
        <f t="shared" si="46"/>
        <v>0.005064835746046524</v>
      </c>
      <c r="J356">
        <f t="shared" si="51"/>
        <v>0.914500000000004</v>
      </c>
      <c r="K356">
        <f t="shared" si="52"/>
        <v>8.984500000000004</v>
      </c>
      <c r="L356">
        <f t="shared" si="47"/>
        <v>0.011073962902372142</v>
      </c>
      <c r="Q356">
        <f t="shared" si="53"/>
        <v>0</v>
      </c>
      <c r="R356">
        <f t="shared" si="48"/>
        <v>0</v>
      </c>
      <c r="S356" t="e">
        <f t="shared" si="49"/>
        <v>#NUM!</v>
      </c>
    </row>
    <row r="357" spans="3:19" ht="12.75">
      <c r="C357">
        <f t="shared" si="50"/>
        <v>2.0123999999999946</v>
      </c>
      <c r="D357">
        <f t="shared" si="45"/>
        <v>8.932399999999994</v>
      </c>
      <c r="E357">
        <f t="shared" si="46"/>
        <v>0.004759400466829181</v>
      </c>
      <c r="J357">
        <f t="shared" si="51"/>
        <v>0.920400000000004</v>
      </c>
      <c r="K357">
        <f t="shared" si="52"/>
        <v>8.990400000000005</v>
      </c>
      <c r="L357">
        <f t="shared" si="47"/>
        <v>0.010406146783405457</v>
      </c>
      <c r="Q357">
        <f t="shared" si="53"/>
        <v>0</v>
      </c>
      <c r="R357">
        <f t="shared" si="48"/>
        <v>0</v>
      </c>
      <c r="S357" t="e">
        <f t="shared" si="49"/>
        <v>#NUM!</v>
      </c>
    </row>
    <row r="358" spans="3:19" ht="12.75">
      <c r="C358">
        <f t="shared" si="50"/>
        <v>2.0252999999999948</v>
      </c>
      <c r="D358">
        <f t="shared" si="45"/>
        <v>8.945299999999994</v>
      </c>
      <c r="E358">
        <f t="shared" si="46"/>
        <v>0.004470595887757384</v>
      </c>
      <c r="J358">
        <f t="shared" si="51"/>
        <v>0.926300000000004</v>
      </c>
      <c r="K358">
        <f t="shared" si="52"/>
        <v>8.996300000000005</v>
      </c>
      <c r="L358">
        <f t="shared" si="47"/>
        <v>0.009774692703740043</v>
      </c>
      <c r="Q358">
        <f t="shared" si="53"/>
        <v>0</v>
      </c>
      <c r="R358">
        <f t="shared" si="48"/>
        <v>0</v>
      </c>
      <c r="S358" t="e">
        <f t="shared" si="49"/>
        <v>#NUM!</v>
      </c>
    </row>
    <row r="359" spans="3:19" ht="12.75">
      <c r="C359">
        <f t="shared" si="50"/>
        <v>2.038199999999995</v>
      </c>
      <c r="D359">
        <f t="shared" si="45"/>
        <v>8.958199999999994</v>
      </c>
      <c r="E359">
        <f t="shared" si="46"/>
        <v>0.00419763683231127</v>
      </c>
      <c r="J359">
        <f t="shared" si="51"/>
        <v>0.932200000000004</v>
      </c>
      <c r="K359">
        <f t="shared" si="52"/>
        <v>9.002200000000004</v>
      </c>
      <c r="L359">
        <f t="shared" si="47"/>
        <v>0.009177883921493506</v>
      </c>
      <c r="Q359">
        <f t="shared" si="53"/>
        <v>0</v>
      </c>
      <c r="R359">
        <f t="shared" si="48"/>
        <v>0</v>
      </c>
      <c r="S359" t="e">
        <f t="shared" si="49"/>
        <v>#NUM!</v>
      </c>
    </row>
    <row r="360" spans="3:19" ht="12.75">
      <c r="C360">
        <f t="shared" si="50"/>
        <v>2.051099999999995</v>
      </c>
      <c r="D360">
        <f t="shared" si="45"/>
        <v>8.971099999999995</v>
      </c>
      <c r="E360">
        <f t="shared" si="46"/>
        <v>0.003939767486397805</v>
      </c>
      <c r="J360">
        <f t="shared" si="51"/>
        <v>0.938100000000004</v>
      </c>
      <c r="K360">
        <f t="shared" si="52"/>
        <v>9.008100000000004</v>
      </c>
      <c r="L360">
        <f t="shared" si="47"/>
        <v>0.008614067893987831</v>
      </c>
      <c r="Q360">
        <f t="shared" si="53"/>
        <v>0</v>
      </c>
      <c r="R360">
        <f t="shared" si="48"/>
        <v>0</v>
      </c>
      <c r="S360" t="e">
        <f t="shared" si="49"/>
        <v>#NUM!</v>
      </c>
    </row>
  </sheetData>
  <printOptions/>
  <pageMargins left="0.75" right="0.75" top="1" bottom="1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Aide multicritère à la décision pour le choix d'une option d'intervention en construction et conservation des chaussées</dc:title>
  <dc:subject/>
  <dc:creator>TRANSPORTS</dc:creator>
  <cp:keywords/>
  <dc:description/>
  <cp:lastModifiedBy>Ordinateur</cp:lastModifiedBy>
  <cp:lastPrinted>2000-02-16T20:52:20Z</cp:lastPrinted>
  <dcterms:created xsi:type="dcterms:W3CDTF">1999-06-18T18:19:02Z</dcterms:created>
  <dcterms:modified xsi:type="dcterms:W3CDTF">2009-02-10T20:42:28Z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_dlc_Doc">
    <vt:lpwstr>UMXZNRYXENRP-6-1325</vt:lpwstr>
  </property>
  <property fmtid="{D5CDD505-2E9C-101B-9397-08002B2CF9AE}" pid="4" name="_dlc_DocIdItemGu">
    <vt:lpwstr>b9c8eb37-059e-49ef-9dbf-811dbd486296</vt:lpwstr>
  </property>
  <property fmtid="{D5CDD505-2E9C-101B-9397-08002B2CF9AE}" pid="5" name="_dlc_DocIdU">
    <vt:lpwstr>http://cs-mtq-sp-acp.cloudapp.net:81/centredocumentation/_layouts/15/DocIdRedir.aspx?ID=UMXZNRYXENRP-6-1325, UMXZNRYXENRP-6-1325</vt:lpwstr>
  </property>
  <property fmtid="{D5CDD505-2E9C-101B-9397-08002B2CF9AE}" pid="6" name="xd_Signatu">
    <vt:lpwstr/>
  </property>
  <property fmtid="{D5CDD505-2E9C-101B-9397-08002B2CF9AE}" pid="7" name="_dlc_DocIdPersist">
    <vt:lpwstr>1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0x0101004CF7858666DCF549A225B94A6B816A8100171D0D15D52D5A45B6CB07C570E5BF19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The">
    <vt:lpwstr>10;#</vt:lpwstr>
  </property>
  <property fmtid="{D5CDD505-2E9C-101B-9397-08002B2CF9AE}" pid="16" name="SousSousThe">
    <vt:lpwstr>89;#Chaussées</vt:lpwstr>
  </property>
  <property fmtid="{D5CDD505-2E9C-101B-9397-08002B2CF9AE}" pid="17" name="ExclureImportati">
    <vt:lpwstr>0</vt:lpwstr>
  </property>
  <property fmtid="{D5CDD505-2E9C-101B-9397-08002B2CF9AE}" pid="18" name="LiensConnex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9" name="SousThe">
    <vt:lpwstr>57;#</vt:lpwstr>
  </property>
  <property fmtid="{D5CDD505-2E9C-101B-9397-08002B2CF9AE}" pid="20" name="RoutingRuleDescripti">
    <vt:lpwstr/>
  </property>
  <property fmtid="{D5CDD505-2E9C-101B-9397-08002B2CF9AE}" pid="21" name="TypeDocume">
    <vt:lpwstr>13</vt:lpwstr>
  </property>
  <property fmtid="{D5CDD505-2E9C-101B-9397-08002B2CF9AE}" pid="22" name="ImageDocume">
    <vt:lpwstr/>
  </property>
</Properties>
</file>